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Rekapitulacija" sheetId="1" r:id="rId1"/>
    <sheet name="Arkade 1 " sheetId="2" r:id="rId2"/>
    <sheet name="Arkade 2" sheetId="3" r:id="rId3"/>
  </sheets>
  <definedNames>
    <definedName name="_xlnm.Print_Area" localSheetId="1">'Arkade 1 '!$A$1:$G$49</definedName>
    <definedName name="_xlnm.Print_Area" localSheetId="2">'Arkade 2'!$A$1:$G$50</definedName>
    <definedName name="_xlnm.Print_Titles" localSheetId="1">'Arkade 1 '!$6:$6</definedName>
    <definedName name="_xlnm.Print_Titles" localSheetId="2">'Arkade 2'!$6:$6</definedName>
  </definedNames>
  <calcPr fullCalcOnLoad="1"/>
</workbook>
</file>

<file path=xl/sharedStrings.xml><?xml version="1.0" encoding="utf-8"?>
<sst xmlns="http://schemas.openxmlformats.org/spreadsheetml/2006/main" count="232" uniqueCount="105">
  <si>
    <t>EM</t>
  </si>
  <si>
    <t>Ponudnik:</t>
  </si>
  <si>
    <t>Opis blaga/del/storitev</t>
  </si>
  <si>
    <t>Količina</t>
  </si>
  <si>
    <t>Dodatni opis (tehnične karakteristike, model…)</t>
  </si>
  <si>
    <t>Ponudba št.:</t>
  </si>
  <si>
    <t>zap.št.</t>
  </si>
  <si>
    <t>Obnova hladilnega sistema v Plečnikovih Arkadah</t>
  </si>
  <si>
    <t>Hladilni agregat za glikol</t>
  </si>
  <si>
    <t xml:space="preserve">Agregat je tovarniško gotova, preizkušena in atestirana enota sestavljena iz sledečih glavnih elementov:
- ohišje iz galvanizirane barvane pločevine RAL7035  
- scroll kompresorji
- ploščni uparjalnik za hlajenje glikola
- oljni separator; kvaliteta separatorja: 5 – 30 ppm ostanka olja na izstopu iz separatorja
- grelnik olja v kompresorju
- sesalni filter
- sesalni zaporni/nepovratni ventil
- tlačni zaporni/nepovratni ventil
- avtomatika za delovanje pri nizkih zunanjih temperaturah (-20 °C)
- hlajenje tekočine do -10°C
- akumulator hlajene tekočine
- črpalke za razvod hlajene tekočine (delovna in rezervna)
- ekspanzijske posode za zaprti krog hlajene tekočine
- temperaturni senzorji (sesalni, tlačni, oljni, hlajena tekočina)
- tlačni senzorji (sesalni, tlačni, hlajena tekočina)
- indikatorji pretoka tekočine
- magnetni ventili za hladivo (regulacija)
- manometri sesalni, tlačni, diferenčni, vključno z ventili
- mehanske tlačne sklopke za podpritisk, nadpritisk, oljni diferenčni pritisk 
- dušilci vibracij
- varnostni in preklopni ventili
- sintetično olje po izboru dobavitelja kompresorja
- victaulic priključki
- grelnik/desuperheater za ogrevanje sanitarne vode
- električna krmilna omara: glavno stikalo, mikroprocesorska regulacija, RS485, ModBus
</t>
  </si>
  <si>
    <t>kpl</t>
  </si>
  <si>
    <t>Zračno hlajeni kondenzator z dodatno opremo</t>
  </si>
  <si>
    <t>Arkade 1</t>
  </si>
  <si>
    <t>kos</t>
  </si>
  <si>
    <t>Bakrene cevi</t>
  </si>
  <si>
    <t xml:space="preserve">Zaporni krogelni ventil s kapo, </t>
  </si>
  <si>
    <t>hladivo R410A, ϕ 28 mm</t>
  </si>
  <si>
    <t>Nepovratni ventil, kotni ali ravni</t>
  </si>
  <si>
    <t>po EN 378-2, dobro očiščene, prepihane z dušikom in na konceh zaprte vse do uporabe, za povezavo hladilnega agregata in zračno hlajenega kondenzatorja, vključno s fazonskimi kosi, pritrdilnim in nosilnim materialom Cu  ϕ 28 x 1,5 mm, Kolena, redukcije, T-kosi, loki, se računajo kot 1m cevi ekvivalentnega premera.</t>
  </si>
  <si>
    <t>m1</t>
  </si>
  <si>
    <t>Zaključna dela, preizkusno obratovanje in dokumentacija</t>
  </si>
  <si>
    <t>Črpalka</t>
  </si>
  <si>
    <t>Tropotni kroglični ventil z elektromotornim pogonom</t>
  </si>
  <si>
    <t xml:space="preserve">navojni, s holandci, tesnili in vijaki, - DN50 ( 2" )
</t>
  </si>
  <si>
    <t>Temperaturni pretvornik</t>
  </si>
  <si>
    <t xml:space="preserve">potopni območje  -40 do +50ºC
</t>
  </si>
  <si>
    <t>Tlačni pretvornik</t>
  </si>
  <si>
    <t>območje 0 do 6 bar</t>
  </si>
  <si>
    <t xml:space="preserve">Manometer za glikol  </t>
  </si>
  <si>
    <t xml:space="preserve">0 - 10 bar, s pipico za izpust, ɸ 100 mm
</t>
  </si>
  <si>
    <t>Varnostni ventil na vzmet</t>
  </si>
  <si>
    <t xml:space="preserve">za pritisk 4 bar, z odvodno cevjo speljano v posodo za glikol DN25
</t>
  </si>
  <si>
    <t>Odzračevalna garnitura</t>
  </si>
  <si>
    <t>odzračevalni lonček, odzračevalna cev z ventilom DN15</t>
  </si>
  <si>
    <t>Servisni ventil</t>
  </si>
  <si>
    <t>z obojestranskim notranjim navojem in čepom na uzstopu DN15 PN10</t>
  </si>
  <si>
    <t>Posoda iz nerjavečega materiala za propilen glikol</t>
  </si>
  <si>
    <t xml:space="preserve">kvadraste ali valjaste oblike, z volumnom 80 lit. in polnilnim ventilom DN 25. V posodo so speljane cevi od varnostnih ventilov in odzračevalnih lončkov.
</t>
  </si>
  <si>
    <t>Zaporni kroglični ventil</t>
  </si>
  <si>
    <t>z navojnimi priključki, s polno odprtino, z ročico za odpiranje, za temperaturno območje od -30°C do +80°C. - DN50 PN10</t>
  </si>
  <si>
    <t>z navojnimi priključki, s polno odprtino, z ročico za odpiranje, za temperaturno območje od -30°C do +80°C. - DN80 PN10</t>
  </si>
  <si>
    <t>Razvod glikola na objektu</t>
  </si>
  <si>
    <t xml:space="preserve">mapress sistemske cevi iz nerjavnega jekla (po DIN 10088), vključno s press spojnim in tesnilnim materialom,
oblikovnimi kosi, T-spojnimi kosi, loki ter dodatkom za odrez - DN80  ɸ88 x1,5 mm
</t>
  </si>
  <si>
    <t>m</t>
  </si>
  <si>
    <t>Konzole</t>
  </si>
  <si>
    <t>kg</t>
  </si>
  <si>
    <t xml:space="preserve">za podpore in pritrjevanje cevovodov, izdelane iz profilov iz nerjavnega jekla W.Nr. 4301, vključno s pritrdilnim materialom
</t>
  </si>
  <si>
    <t xml:space="preserve">Toplotna izolacija </t>
  </si>
  <si>
    <t xml:space="preserve">cevovodov, posod, ventilov in druge armature s cevno izolacijo iz vulkanizirane sintetične gume 
z zaprto celično strukturo, parazaporni koeficient &gt;7000, toplotna prevodnost 0,035W/mK, skupaj z vsem potrebnim tesnilnim in pritrdilnim materialom, zaščitena s PVC folijo. Izolacija lokov, kolen, redukcij, T-kosov se računa kot 1 m cevovoda ekvivalentnega premera, izolacija ventilov se računa kot 1,5 m cevovoda ekvivalnetnega premera. - DN 50, ɸ54x1,5 mm, 19 mm
</t>
  </si>
  <si>
    <t xml:space="preserve">cevovodov, posod, ventilov in druge armature s cevno izolacijo iz vulkanizirane sintetične gume 
z zaprto celično strukturo, parazaporni koeficient &gt;7000, toplotna prevodnost 0,035W/mK, skupaj z vsem potrebnim tesnilnim in pritrdilnim materialom, zaščitena s PVC folijo. Izolacija lokov, kolen, redukcij, T-kosov se računa kot 1 m cevovoda ekvivalentnega premera, izolacija ventilov se računa kot 1,5 m cevovoda ekvivalnetnega premera. - DN 50, ɸ88x1,5 mm, 19 mm
</t>
  </si>
  <si>
    <t>2 kpl izolacija zalogovnikov 1000l 19 mm</t>
  </si>
  <si>
    <t>m2</t>
  </si>
  <si>
    <t>1 kpl izolacija razdelilca ɸ125, ɸ88 19 mm</t>
  </si>
  <si>
    <t xml:space="preserve">Propilen glikol </t>
  </si>
  <si>
    <t>L</t>
  </si>
  <si>
    <t xml:space="preserve">(Antifrogen L), z antikorozijskimi inhibitorji, za točko zamrzovanja -20°C;  30% glikol / 70% voda
</t>
  </si>
  <si>
    <t>Zagon in preizkusno delovanje sistema</t>
  </si>
  <si>
    <t xml:space="preserve"> - tlačni preizkus,
- polnjenje sistema s propilenglikolom, odzračevanje,
- preizkusno obratovanje in reguliranje parametrov,
- označevanje medijev in smeri pretokov,
- izvedba meritev pretokov, tlakov, temperatur medijev,
- izdelava shem strojnih instalacij za postavitev v tehnični prostor,
- preizkusno obratovanje, nastavitev avtomatike in izdelava zapisnikov,
- čiščenje objekta in odvoz odpadnega materiala.
</t>
  </si>
  <si>
    <t>Izdelava in povezava sistema na centralni nadzor</t>
  </si>
  <si>
    <t>izdelava in vezava sistema na obstoječi CNS sistem</t>
  </si>
  <si>
    <t>Izdelava tehnične dokumentacije</t>
  </si>
  <si>
    <t xml:space="preserve"> - izdelava projektne dokumentacije PID,
- izdelava navodil za obratovanje in vzdrževanje (NOV),
- priprava dokazil (atesti, certifikati, izjave, meritve, …) 
  za izdelavo DZO mape za tehnični pregled
</t>
  </si>
  <si>
    <t>Manipulativni in transportni stroški</t>
  </si>
  <si>
    <t>Gradbiščni stroški in stroški zavarovanja gradbišča</t>
  </si>
  <si>
    <t>Arkade 2</t>
  </si>
  <si>
    <t>Gumi kompenzator</t>
  </si>
  <si>
    <t>REKAPITULACIJA</t>
  </si>
  <si>
    <t>NAZIV</t>
  </si>
  <si>
    <t>Skupna vrednost
v EUR brez DDV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</si>
  <si>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</si>
  <si>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</si>
  <si>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</si>
  <si>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</si>
  <si>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</si>
  <si>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ŠT. JAVNEGA NAROČILA: LPT-122/22</t>
  </si>
  <si>
    <t>Obnova hladilnega sistema v Plečnikovih arkadah</t>
  </si>
  <si>
    <t>skupaj postavka
v EUR brez DDV</t>
  </si>
  <si>
    <t>cena/EM
v EUR brez DDV</t>
  </si>
  <si>
    <t>HLADILNI SISTEM 1 IN 2</t>
  </si>
  <si>
    <t>Skupaj HLADILNI SISTEM 1 IN 2</t>
  </si>
  <si>
    <t>RAZVODI GLIKOLA</t>
  </si>
  <si>
    <t>Skupaj RAZVODI GLIKOLA</t>
  </si>
  <si>
    <t xml:space="preserve"> - hladivo R410A;  ca. 45 kg
- zaključno barvanje neizoliranih površin cevovodov in druge opreme
- tlačni preizkusi
- vakumiranje in sušenje sistema
- polnjenje hladiva
- preizkusno obratovanje in reguliranje parametrov
- označevanje pretokov in medijev
- čiščenje objekta in odvoz odpadnega materiala
- transportni in manipulativni stroški
- navodila za obratovanje in vzdrževanje
- navodila za prvo pomoč pri poškodbah
- dobava zaščitnih sredstev vključno s seznamom in navodili za uporabo teh sredstev
- projekt PID in ostala z zakonom o gradnji objektov predpisana dokumentacija
Opomba: 
Montažne stroške, zaključna dela, preizkusno obratovanje  in izdelavo dokumentacije je treba vključiti v enotne cene za opremo.</t>
  </si>
  <si>
    <t>Tropotni kroglični ventil z elektromotornim pogonom,
ustrezen za uporabo propilen glikola 30% s temp. -10°C,
za proporcionalno regulacijo,
s stikali za končne lege, navojnimi priključki in holandci,
vključno s standardnim izolacijskim kompletom za telo ventila in grelcem osi ventila.
 - čas odpiranja/zapiranja: 90 s (90°)
 - napetost:                       24 VAC/DC
 - krmilni signal:                 0 - 10 V
DN50,  PN10</t>
  </si>
  <si>
    <t xml:space="preserve">mapress sistemske cevi iz nerjavnega jekla (po DIN 10088), vključno s press spojnim in tesnilnim materialom,
oblikovnimi kosi, T-spojnimi kosi, loki ter dodatkom za odrez 
- DN80  ɸ88 x1,5 mm
</t>
  </si>
  <si>
    <t xml:space="preserve">cevovodov, posod, ventilov in druge armature s cevno izolacijo iz vulkanizirane sintetične gume 
z zaprto celično strukturo, parazaporni koeficient &gt;7000, toplotna prevodnost 0,035W/mK, skupaj z vsem potrebnim tesnilnim in pritrdilnim materialom, zaščitena s PVC folijo. Izolacija lokov, kolen, redukcij, T-kosov se računa kot 1 m cevovoda ekvivalentnega premera, izolacija ventilov se računa kot 1,5 m cevovoda ekvivalnetnega premera. 
- DN 50, ɸ54x1,5 mm, 19 mm
</t>
  </si>
  <si>
    <t xml:space="preserve">cevovodov, posod, ventilov in druge armature s cevno izolacijo iz vulkanizirane sintetične gume 
z zaprto celično strukturo, parazaporni koeficient &gt;7000, toplotna prevodnost 0,035W/mK, skupaj z vsem potrebnim tesnilnim in pritrdilnim materialom, zaščitena s PVC folijo. Izolacija lokov, kolen, redukcij, T-kosov se računa kot 1 m cevovoda ekvivalentnega premera, izolacija ventilov se računa kot 1,5 m cevovoda ekvivalnetnega premera. 
- DN 50, ɸ88x1,5 mm, 19 mm
</t>
  </si>
  <si>
    <t>Rekapitulacija</t>
  </si>
  <si>
    <t>Skupaj Arkada 1</t>
  </si>
  <si>
    <t>(Antifrogen L), z antikorozijskimi inhibitorji, za točko zamrzovanja -20°C;  30% glikol / 70% voda</t>
  </si>
  <si>
    <t xml:space="preserve"> - tlačni preizkus,
- polnjenje sistema s propilenglikolom, odzračevanje,
- preizkusno obratovanje in reguliranje parametrov,
- označevanje medijev in smeri pretokov,
- izvedba meritev pretokov, tlakov, temperatur medijev,
- izdelava shem strojnih instalacij za postavitev v tehnični prostor,
- preizkusno obratovanje, nastavitev avtomatike in izdelava zapisnikov,
- čiščenje objekta in odvoz odpadnega materiala.</t>
  </si>
  <si>
    <t>za podpore in pritrjevanje cevovodov, izdelane iz profilov iz nerjavnega jekla W.Nr. 4301, vključno s pritrdilnim materialom</t>
  </si>
  <si>
    <t xml:space="preserve"> - hladivo R410A;  ca. 45 kg
- zaključno barvanje neizoliranih površin cevovodov in druge opreme
- tlačni preizkusi
- vakumiranje in sušenje sistema
- polnjenje hladiva
- preizkusno obratovanje in reguliranje parametrov
- označevanje pretokov in medijev
- čiščenje objekta in odvoz odpadnega materiala
- transportni in manipulativni stroški
- navodila za obratovanje in vzdrževanje
- navodila za prvo pomoč pri poškodbah
- dobava zaščitnih sredstev vključno s seznamom in navodili za uporabo teh sredstev
- projekt PID in ostala z zakonom o gradnji objektov predpisana dokumentacija
Opomba: 
Montažne stroške, zaključna dela, preizkusno obratovanje in izdelavo dokumentacije je treba vključiti v enotne cene za opremo.</t>
  </si>
  <si>
    <t xml:space="preserve">obtočna enostopenjska črpalka, elektronsko regulirana, ustrezna za uporabo hlajene tekočine (glikola) do temperature -10°C.
Črpalka je s prigrajenim enofaznim EC elektromotorjem.
Pod črpalkami je potrebno izdelati posodo iz nerjaveče 
pločevine za zbiranje kondenzata z odtokom v kanalizacijo.
 Medij:               propilen glikol 30%
 Pretok:             4,00 m3/h
 Tlačna višina:   10 mVS
 Tlačna stopnja: PN6
 Temp. medija:   -10°C
 Elektromotor:    5-190 W, 1x230V, 50Hz
 Priključki:          navojni, DN32
</t>
  </si>
  <si>
    <t>obtočna enostopenjska črpalka, elektronsko regulirana, ustrezna za uporabo hlajene tekočine (glikola) do temperature -10°C.
Črpalka je s prigrajenim enofaznim EC elektromotorjem.
Pod črpalkami je potrebno izdelati posodo iz nerjaveče 
pločevine za zbiranje kondenzata z odtokom v kanalizacijo.
 Medij:               propilen glikol 30%
 Pretok:             4,00 m3/h
 Tlačna višina:   10 mVS
 Tlačna stopnja: PN6
 Temp. medija:   -10°C
 Elektromotor:    5-190 W, 1x230V, 50Hz
 Priključki:          navojni, DN32</t>
  </si>
  <si>
    <t>ustrezen za uporabo propilen glikola 30% s temp. -10°C,
za proporcionalno regulacijo,
s stikali za končne lege, navojnimi priključki in holandci,
vključno s standardnim izolacijskim kompletom za telo ventila in grelcem osi ventila.
 - čas odpiranja/zapiranja: 90 s (90°)
 - napetost:                       24 VAC/DC
 - krmilni signal:                 0 - 10 V
DN50,  PN10</t>
  </si>
  <si>
    <t>Arkada 1</t>
  </si>
  <si>
    <t>Arkada 2</t>
  </si>
  <si>
    <t>Skupaj Arkada 2</t>
  </si>
  <si>
    <t>Skupaj:</t>
  </si>
  <si>
    <r>
      <t>zap</t>
    </r>
    <r>
      <rPr>
        <b/>
        <sz val="11"/>
        <color indexed="8"/>
        <rFont val="Arial"/>
        <family val="2"/>
      </rPr>
      <t>.št.</t>
    </r>
  </si>
  <si>
    <t>Kondenzator je izdelan iz lakirane vroče pocinkane jeklene pločevine, RAL7035. Toplotni izmenjevalnik iz bakrenih cevi in aluminijastih lamel, max. delovni tlak 46 bar-g. Ventilatorji so aksialni in gnani z dvobrzinskimi motorji, primerni za obratovanje na prostem.
Kapaciteta:                          73,0 kW (efektivno)
Temperatura kondenzacije:  43°C
Temperatura zraka okolice:  35 °C
El. motorji ventilatorja:          4 × 0,55 kW, 1,10 A   
Napetost:                             3 × 400 V, 50 Hz
Število obratov ventilatorja:   1180 o/min
Nivo hrupa:                          48 dB(A) na razdalji 10 m
Dimenzije L x B x H:            ca. 2480 x 2100 x 920 mm
Obratovalna teža:                ca. 390 kg
Ustreza: npr. tip GCHC RD 050.1/22-48-4227638M, f. Guentner ali enakovredno</t>
  </si>
  <si>
    <t xml:space="preserve">Tehnični podatki:
- hladilna kapaciteta:                 52,8 kW
- pretok hlajene tekočine:          12,28 m3/h
- padec tlaka hlajene tekočine:  51,0 kPa
- hlajena tekočina:                     propilen glikol 30%
- temperaturni režim tekočine:   -6/-2 °C
- primarno hladivo:                     R410A
- električni obratovalna moč:      20,60 kW
- max. tok FLA:                         64,50 A
- napetost:                                400V/3/50Hz
- EER:                                      2,64
- dimenzije L x B x H (ca.):        2220 x 1100 x 1900 mm
- teža (ca):                                ca. 850 kg
Opombe: 
Hladilni agregat je predviden za notranjo vgradnjo z ločenim zračno hlajenim kondenzatorjem.
Regulacijski in zaščitni elementi morajo biti v funkciji v vseh temp. režimih.
Ustreza: npr. Agregat tip ENRC.090, f. Hitema ali enakovredno
</t>
  </si>
  <si>
    <t>Tehnični podatki:
- hladilna kapaciteta:                 52,8 kW
- pretok hlajene tekočine:          12,28 m3/h
- padec tlaka hlajene tekočine:  51,0 kPa
- hlajena tekočina:                     propilen glikol 30%
- temperaturni režim tekočine:   -6/-2 °C
- primarno hladivo:                     R410A
- električni obratovalna moč:      20,60 kW
- max. tok FLA:                         64,50 A
- napetost:                                400V/3/50Hz
- EER:                                      2,64
- dimenzije L x B x H (ca.):        2220 x 1100 x 1900 mm
- teža (ca):                                ca. 850 kg
Opombe: 
Hladilni agregat je predviden za notranjo vgradnjo z ločenim zračno hlajenim kondenzatorjem.
Regulacijski in zaščitni elementi morajo biti v funkciji v vseh temp. režimih.
Ustreza: npr. Agregat tip ENRC.090, f. Hitema ali enakovredno</t>
  </si>
  <si>
    <t xml:space="preserve">Kondenzator je izdelan iz lakirane vroče pocinkane jeklene pločevine, RAL7035. Toplotni izmenjevalnik iz bakrenih cevi in aluminijastih lamel, max. delovni tlak 46 bar-g. Ventilatorji so aksialni in gnani z dvobrzinskimi motorji, primerni za obratovanje na prostem.
Kapaciteta:                          73,0 kW (efektivno)
Temperatura kondenzacije:  43°C
Temperatura zraka okolice:  35 °C
El. motorji ventilatorja:          4 × 0,55 kW, 1,10 A   
Napetost:                             3 × 400 V, 50 Hz
Število obratov ventilatorja:   1180 o/min
Nivo hrupa:                          48 dB(A) na razdalji 10 m
Dimenzije L x B x H:            ca. 2480 x 2100 x 920 mm
Obratovalna teža:                ca. 390 kg
Ustreza: npr. tip GCHC RD 050.1/22-48-4227638M, f. Guentner ali enakovredno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</si>
</sst>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  <numFmt numFmtId="173" formatCode="#,##0.00\ [$EUR]"/>
    <numFmt numFmtId="174" formatCode="#,##0.0000"/>
    <numFmt numFmtId="175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ahoma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000000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9" fillId="33" borderId="10" xfId="0" applyNumberFormat="1" applyFont="1" applyFill="1" applyBorder="1" applyAlignment="1" quotePrefix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33" borderId="10" xfId="0" applyFont="1" applyFill="1" applyBorder="1" applyAlignment="1" applyProtection="1">
      <alignment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right" vertical="center"/>
      <protection locked="0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4" fillId="0" borderId="0" xfId="40" applyFont="1">
      <alignment/>
      <protection/>
    </xf>
    <xf numFmtId="0" fontId="53" fillId="0" borderId="0" xfId="41" applyFont="1">
      <alignment/>
      <protection/>
    </xf>
    <xf numFmtId="0" fontId="4" fillId="0" borderId="11" xfId="40" applyFont="1" applyBorder="1">
      <alignment/>
      <protection/>
    </xf>
    <xf numFmtId="0" fontId="4" fillId="0" borderId="10" xfId="40" applyFont="1" applyBorder="1" applyAlignment="1">
      <alignment horizontal="center" wrapText="1"/>
      <protection/>
    </xf>
    <xf numFmtId="0" fontId="4" fillId="0" borderId="0" xfId="40" applyFont="1" applyBorder="1">
      <alignment/>
      <protection/>
    </xf>
    <xf numFmtId="4" fontId="4" fillId="0" borderId="0" xfId="40" applyNumberFormat="1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173" fontId="5" fillId="0" borderId="0" xfId="40" applyNumberFormat="1" applyFont="1" applyBorder="1">
      <alignment/>
      <protection/>
    </xf>
    <xf numFmtId="0" fontId="4" fillId="0" borderId="0" xfId="40" applyFont="1" applyAlignment="1">
      <alignment vertical="top"/>
      <protection/>
    </xf>
    <xf numFmtId="1" fontId="4" fillId="0" borderId="0" xfId="40" applyNumberFormat="1" applyFont="1" applyAlignment="1">
      <alignment horizontal="center"/>
      <protection/>
    </xf>
    <xf numFmtId="0" fontId="4" fillId="0" borderId="0" xfId="40" applyFont="1" applyAlignment="1">
      <alignment horizontal="left" vertical="top"/>
      <protection/>
    </xf>
    <xf numFmtId="174" fontId="4" fillId="0" borderId="0" xfId="40" applyNumberFormat="1" applyFont="1" applyAlignment="1">
      <alignment horizontal="right"/>
      <protection/>
    </xf>
    <xf numFmtId="0" fontId="51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/>
    </xf>
    <xf numFmtId="0" fontId="55" fillId="0" borderId="10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0" fillId="33" borderId="10" xfId="0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 applyProtection="1">
      <alignment vertical="center" wrapText="1"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/>
    </xf>
    <xf numFmtId="172" fontId="50" fillId="33" borderId="10" xfId="0" applyNumberFormat="1" applyFont="1" applyFill="1" applyBorder="1" applyAlignment="1" applyProtection="1">
      <alignment vertical="center"/>
      <protection locked="0"/>
    </xf>
    <xf numFmtId="166" fontId="50" fillId="33" borderId="10" xfId="0" applyNumberFormat="1" applyFont="1" applyFill="1" applyBorder="1" applyAlignment="1" applyProtection="1">
      <alignment vertical="center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1" fillId="33" borderId="10" xfId="0" applyNumberFormat="1" applyFont="1" applyFill="1" applyBorder="1" applyAlignment="1" quotePrefix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right" vertical="center"/>
      <protection locked="0"/>
    </xf>
    <xf numFmtId="172" fontId="51" fillId="33" borderId="10" xfId="0" applyNumberFormat="1" applyFont="1" applyFill="1" applyBorder="1" applyAlignment="1" applyProtection="1">
      <alignment vertical="center"/>
      <protection locked="0"/>
    </xf>
    <xf numFmtId="172" fontId="51" fillId="33" borderId="10" xfId="0" applyNumberFormat="1" applyFont="1" applyFill="1" applyBorder="1" applyAlignment="1" applyProtection="1">
      <alignment vertical="center"/>
      <protection/>
    </xf>
    <xf numFmtId="0" fontId="56" fillId="33" borderId="0" xfId="0" applyFont="1" applyFill="1" applyAlignment="1">
      <alignment/>
    </xf>
    <xf numFmtId="0" fontId="51" fillId="33" borderId="0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172" fontId="51" fillId="33" borderId="0" xfId="0" applyNumberFormat="1" applyFont="1" applyFill="1" applyBorder="1" applyAlignment="1" applyProtection="1">
      <alignment vertical="center"/>
      <protection locked="0"/>
    </xf>
    <xf numFmtId="172" fontId="51" fillId="33" borderId="0" xfId="0" applyNumberFormat="1" applyFont="1" applyFill="1" applyBorder="1" applyAlignment="1" applyProtection="1">
      <alignment vertical="center"/>
      <protection/>
    </xf>
    <xf numFmtId="172" fontId="51" fillId="0" borderId="10" xfId="0" applyNumberFormat="1" applyFont="1" applyBorder="1" applyAlignment="1">
      <alignment vertical="center" wrapText="1"/>
    </xf>
    <xf numFmtId="0" fontId="57" fillId="0" borderId="0" xfId="0" applyFont="1" applyBorder="1" applyAlignment="1" applyProtection="1">
      <alignment vertical="center"/>
      <protection/>
    </xf>
    <xf numFmtId="4" fontId="4" fillId="0" borderId="10" xfId="40" applyNumberFormat="1" applyFont="1" applyBorder="1" applyAlignment="1">
      <alignment horizontal="right" wrapText="1"/>
      <protection/>
    </xf>
    <xf numFmtId="0" fontId="58" fillId="0" borderId="10" xfId="42" applyFont="1" applyBorder="1" applyAlignment="1">
      <alignment horizontal="justify" vertical="center"/>
      <protection/>
    </xf>
    <xf numFmtId="4" fontId="8" fillId="0" borderId="10" xfId="40" applyNumberFormat="1" applyFont="1" applyBorder="1" applyAlignment="1">
      <alignment horizontal="right"/>
      <protection/>
    </xf>
    <xf numFmtId="0" fontId="51" fillId="34" borderId="13" xfId="0" applyFont="1" applyFill="1" applyBorder="1" applyAlignment="1" applyProtection="1">
      <alignment horizontal="left" vertical="center"/>
      <protection/>
    </xf>
    <xf numFmtId="0" fontId="51" fillId="34" borderId="14" xfId="0" applyFont="1" applyFill="1" applyBorder="1" applyAlignment="1" applyProtection="1">
      <alignment horizontal="left" vertical="center"/>
      <protection/>
    </xf>
    <xf numFmtId="0" fontId="51" fillId="34" borderId="14" xfId="0" applyFont="1" applyFill="1" applyBorder="1" applyAlignment="1" applyProtection="1">
      <alignment horizontal="left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5" xfId="0" applyFont="1" applyFill="1" applyBorder="1" applyAlignment="1" applyProtection="1">
      <alignment horizontal="center" vertical="center" wrapText="1"/>
      <protection/>
    </xf>
    <xf numFmtId="0" fontId="3" fillId="0" borderId="0" xfId="40" applyFont="1" applyAlignment="1">
      <alignment horizontal="center"/>
      <protection/>
    </xf>
    <xf numFmtId="0" fontId="53" fillId="0" borderId="0" xfId="41" applyFont="1" applyAlignment="1">
      <alignment horizontal="justify"/>
      <protection/>
    </xf>
    <xf numFmtId="0" fontId="55" fillId="0" borderId="11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7" fillId="0" borderId="19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left" vertical="center"/>
      <protection/>
    </xf>
    <xf numFmtId="0" fontId="55" fillId="0" borderId="11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 applyProtection="1">
      <alignment horizontal="left" vertical="center"/>
      <protection/>
    </xf>
    <xf numFmtId="0" fontId="55" fillId="0" borderId="17" xfId="0" applyFont="1" applyBorder="1" applyAlignment="1" applyProtection="1">
      <alignment horizontal="left" vertical="center"/>
      <protection/>
    </xf>
    <xf numFmtId="0" fontId="50" fillId="33" borderId="20" xfId="0" applyFont="1" applyFill="1" applyBorder="1" applyAlignment="1" applyProtection="1">
      <alignment vertical="center" wrapText="1"/>
      <protection/>
    </xf>
    <xf numFmtId="0" fontId="50" fillId="33" borderId="12" xfId="0" applyFont="1" applyFill="1" applyBorder="1" applyAlignment="1" applyProtection="1">
      <alignment vertical="center" wrapText="1"/>
      <protection/>
    </xf>
    <xf numFmtId="0" fontId="50" fillId="33" borderId="20" xfId="0" applyNumberFormat="1" applyFont="1" applyFill="1" applyBorder="1" applyAlignment="1" quotePrefix="1">
      <alignment horizontal="center" vertical="center"/>
    </xf>
    <xf numFmtId="0" fontId="50" fillId="33" borderId="12" xfId="0" applyNumberFormat="1" applyFont="1" applyFill="1" applyBorder="1" applyAlignment="1" quotePrefix="1">
      <alignment horizontal="center" vertical="center"/>
    </xf>
    <xf numFmtId="0" fontId="49" fillId="33" borderId="20" xfId="0" applyFont="1" applyFill="1" applyBorder="1" applyAlignment="1" applyProtection="1">
      <alignment vertical="center" wrapText="1"/>
      <protection/>
    </xf>
    <xf numFmtId="0" fontId="49" fillId="33" borderId="12" xfId="0" applyFont="1" applyFill="1" applyBorder="1" applyAlignment="1" applyProtection="1">
      <alignment vertical="center" wrapText="1"/>
      <protection/>
    </xf>
    <xf numFmtId="0" fontId="49" fillId="33" borderId="20" xfId="0" applyNumberFormat="1" applyFont="1" applyFill="1" applyBorder="1" applyAlignment="1" quotePrefix="1">
      <alignment horizontal="center" vertical="center"/>
    </xf>
    <xf numFmtId="0" fontId="49" fillId="33" borderId="12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avadno 3 2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8.00390625" style="20" customWidth="1"/>
    <col min="2" max="2" width="21.421875" style="20" customWidth="1"/>
  </cols>
  <sheetData>
    <row r="2" spans="1:2" ht="18">
      <c r="A2" s="80" t="s">
        <v>66</v>
      </c>
      <c r="B2" s="80"/>
    </row>
    <row r="7" ht="18">
      <c r="A7" s="21" t="s">
        <v>74</v>
      </c>
    </row>
    <row r="9" spans="1:2" ht="15">
      <c r="A9" s="81" t="s">
        <v>75</v>
      </c>
      <c r="B9" s="81"/>
    </row>
    <row r="10" spans="1:2" ht="15">
      <c r="A10" s="81"/>
      <c r="B10" s="81"/>
    </row>
    <row r="14" spans="1:2" ht="29.25">
      <c r="A14" s="22" t="s">
        <v>67</v>
      </c>
      <c r="B14" s="23" t="s">
        <v>68</v>
      </c>
    </row>
    <row r="15" spans="1:2" ht="15">
      <c r="A15" s="22" t="s">
        <v>96</v>
      </c>
      <c r="B15" s="72">
        <f>+'Arkade 1 '!C48</f>
        <v>0</v>
      </c>
    </row>
    <row r="16" spans="1:2" ht="15">
      <c r="A16" s="22" t="s">
        <v>97</v>
      </c>
      <c r="B16" s="72">
        <f>+'Arkade 2'!C48</f>
        <v>0</v>
      </c>
    </row>
    <row r="17" spans="1:2" ht="57" customHeight="1">
      <c r="A17" s="73" t="s">
        <v>99</v>
      </c>
      <c r="B17" s="74">
        <f>SUM(B15:B16)</f>
        <v>0</v>
      </c>
    </row>
    <row r="18" spans="1:2" ht="15">
      <c r="A18" s="24"/>
      <c r="B18" s="25"/>
    </row>
    <row r="19" spans="1:2" ht="15">
      <c r="A19" s="24"/>
      <c r="B19" s="24"/>
    </row>
    <row r="20" spans="1:2" ht="15">
      <c r="A20" s="24"/>
      <c r="B20" s="24"/>
    </row>
    <row r="21" spans="1:2" ht="15">
      <c r="A21" s="24"/>
      <c r="B21" s="24"/>
    </row>
    <row r="23" spans="1:2" ht="18">
      <c r="A23" s="26"/>
      <c r="B23" s="27"/>
    </row>
    <row r="24" spans="1:2" ht="15">
      <c r="A24" s="28" t="s">
        <v>69</v>
      </c>
      <c r="B24" s="29"/>
    </row>
    <row r="25" spans="1:2" ht="15">
      <c r="A25" s="30"/>
      <c r="B25" s="29"/>
    </row>
    <row r="26" spans="1:2" ht="15">
      <c r="A26" s="30"/>
      <c r="B26" s="29"/>
    </row>
    <row r="27" spans="1:2" ht="15">
      <c r="A27" s="30"/>
      <c r="B27" s="29"/>
    </row>
    <row r="28" spans="1:2" ht="15">
      <c r="A28" s="30"/>
      <c r="B28" s="31" t="s">
        <v>70</v>
      </c>
    </row>
    <row r="29" spans="1:2" ht="15">
      <c r="A29" s="30" t="s">
        <v>71</v>
      </c>
      <c r="B29" s="31" t="s">
        <v>72</v>
      </c>
    </row>
    <row r="30" spans="1:2" ht="15">
      <c r="A30" s="30"/>
      <c r="B30" s="31"/>
    </row>
    <row r="31" spans="1:2" ht="15">
      <c r="A31" s="30"/>
      <c r="B31" s="31"/>
    </row>
    <row r="32" spans="1:2" ht="15">
      <c r="A32" s="30"/>
      <c r="B32" s="31"/>
    </row>
    <row r="33" spans="1:2" ht="15">
      <c r="A33" s="30"/>
      <c r="B33" s="31" t="s">
        <v>70</v>
      </c>
    </row>
    <row r="34" spans="1:2" ht="15">
      <c r="A34" s="28"/>
      <c r="B34" s="31" t="s">
        <v>73</v>
      </c>
    </row>
  </sheetData>
  <sheetProtection/>
  <mergeCells count="2">
    <mergeCell ref="A2:B2"/>
    <mergeCell ref="A9:B1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workbookViewId="0" topLeftCell="A13">
      <selection activeCell="C9" sqref="C9"/>
    </sheetView>
  </sheetViews>
  <sheetFormatPr defaultColWidth="9.140625" defaultRowHeight="15"/>
  <cols>
    <col min="1" max="1" width="6.8515625" style="33" bestFit="1" customWidth="1"/>
    <col min="2" max="2" width="55.00390625" style="54" customWidth="1"/>
    <col min="3" max="3" width="82.8515625" style="54" customWidth="1"/>
    <col min="4" max="4" width="8.28125" style="55" customWidth="1"/>
    <col min="5" max="5" width="6.421875" style="55" customWidth="1"/>
    <col min="6" max="6" width="17.7109375" style="56" customWidth="1"/>
    <col min="7" max="7" width="16.140625" style="33" customWidth="1"/>
    <col min="8" max="8" width="13.140625" style="33" bestFit="1" customWidth="1"/>
    <col min="9" max="16384" width="9.140625" style="33" customWidth="1"/>
  </cols>
  <sheetData>
    <row r="1" spans="2:6" ht="34.5" customHeight="1">
      <c r="B1" s="88" t="s">
        <v>1</v>
      </c>
      <c r="C1" s="89"/>
      <c r="D1" s="89"/>
      <c r="E1" s="89"/>
      <c r="F1" s="90"/>
    </row>
    <row r="2" spans="2:6" ht="14.25">
      <c r="B2" s="34"/>
      <c r="C2" s="34"/>
      <c r="D2" s="35"/>
      <c r="E2" s="35"/>
      <c r="F2" s="36"/>
    </row>
    <row r="3" spans="2:6" ht="27" customHeight="1">
      <c r="B3" s="37" t="s">
        <v>5</v>
      </c>
      <c r="C3" s="82"/>
      <c r="D3" s="83"/>
      <c r="E3" s="83"/>
      <c r="F3" s="84"/>
    </row>
    <row r="4" spans="2:7" ht="36" customHeight="1">
      <c r="B4" s="85" t="s">
        <v>7</v>
      </c>
      <c r="C4" s="86"/>
      <c r="D4" s="86"/>
      <c r="E4" s="86"/>
      <c r="F4" s="86"/>
      <c r="G4" s="71"/>
    </row>
    <row r="5" spans="1:7" ht="31.5" customHeight="1">
      <c r="A5" s="87" t="s">
        <v>12</v>
      </c>
      <c r="B5" s="87"/>
      <c r="C5" s="87"/>
      <c r="D5" s="87"/>
      <c r="E5" s="87"/>
      <c r="F5" s="87"/>
      <c r="G5" s="87"/>
    </row>
    <row r="6" spans="1:7" s="49" customFormat="1" ht="51" customHeight="1">
      <c r="A6" s="75" t="s">
        <v>6</v>
      </c>
      <c r="B6" s="76" t="s">
        <v>2</v>
      </c>
      <c r="C6" s="77" t="s">
        <v>4</v>
      </c>
      <c r="D6" s="78" t="s">
        <v>3</v>
      </c>
      <c r="E6" s="78" t="s">
        <v>0</v>
      </c>
      <c r="F6" s="78" t="s">
        <v>77</v>
      </c>
      <c r="G6" s="79" t="s">
        <v>76</v>
      </c>
    </row>
    <row r="7" spans="1:7" ht="31.5" customHeight="1">
      <c r="A7" s="38"/>
      <c r="B7" s="38" t="s">
        <v>78</v>
      </c>
      <c r="C7" s="38"/>
      <c r="D7" s="38"/>
      <c r="E7" s="38"/>
      <c r="F7" s="38"/>
      <c r="G7" s="38"/>
    </row>
    <row r="8" spans="1:7" s="46" customFormat="1" ht="357">
      <c r="A8" s="93">
        <v>1</v>
      </c>
      <c r="B8" s="91" t="s">
        <v>8</v>
      </c>
      <c r="C8" s="41" t="s">
        <v>9</v>
      </c>
      <c r="D8" s="42">
        <v>2</v>
      </c>
      <c r="E8" s="43" t="s">
        <v>10</v>
      </c>
      <c r="F8" s="44"/>
      <c r="G8" s="45">
        <f>+D8*F8</f>
        <v>0</v>
      </c>
    </row>
    <row r="9" spans="1:7" s="46" customFormat="1" ht="254.25" customHeight="1">
      <c r="A9" s="94"/>
      <c r="B9" s="92"/>
      <c r="C9" s="41" t="s">
        <v>103</v>
      </c>
      <c r="D9" s="42"/>
      <c r="E9" s="43"/>
      <c r="F9" s="44"/>
      <c r="G9" s="45"/>
    </row>
    <row r="10" spans="1:7" s="46" customFormat="1" ht="191.25">
      <c r="A10" s="39">
        <v>2</v>
      </c>
      <c r="B10" s="40" t="s">
        <v>11</v>
      </c>
      <c r="C10" s="40" t="s">
        <v>104</v>
      </c>
      <c r="D10" s="42">
        <v>2</v>
      </c>
      <c r="E10" s="43" t="s">
        <v>10</v>
      </c>
      <c r="F10" s="44"/>
      <c r="G10" s="45">
        <f>+D10*F10</f>
        <v>0</v>
      </c>
    </row>
    <row r="11" spans="1:7" s="46" customFormat="1" ht="14.25">
      <c r="A11" s="39">
        <v>3</v>
      </c>
      <c r="B11" s="14" t="s">
        <v>15</v>
      </c>
      <c r="C11" s="14" t="s">
        <v>16</v>
      </c>
      <c r="D11" s="42">
        <v>4</v>
      </c>
      <c r="E11" s="43" t="s">
        <v>13</v>
      </c>
      <c r="F11" s="44"/>
      <c r="G11" s="45">
        <f>+D11*F11</f>
        <v>0</v>
      </c>
    </row>
    <row r="12" spans="1:7" s="46" customFormat="1" ht="14.25">
      <c r="A12" s="39">
        <v>4</v>
      </c>
      <c r="B12" s="15" t="s">
        <v>17</v>
      </c>
      <c r="C12" s="14" t="s">
        <v>16</v>
      </c>
      <c r="D12" s="42">
        <v>4</v>
      </c>
      <c r="E12" s="43" t="s">
        <v>13</v>
      </c>
      <c r="F12" s="44"/>
      <c r="G12" s="45">
        <f>+D12*F12</f>
        <v>0</v>
      </c>
    </row>
    <row r="13" spans="1:7" s="46" customFormat="1" ht="51">
      <c r="A13" s="39">
        <v>5</v>
      </c>
      <c r="B13" s="14" t="s">
        <v>14</v>
      </c>
      <c r="C13" s="16" t="s">
        <v>18</v>
      </c>
      <c r="D13" s="42">
        <v>60</v>
      </c>
      <c r="E13" s="43" t="s">
        <v>19</v>
      </c>
      <c r="F13" s="44"/>
      <c r="G13" s="45">
        <f>+D13*F13</f>
        <v>0</v>
      </c>
    </row>
    <row r="14" spans="1:7" s="46" customFormat="1" ht="225" customHeight="1">
      <c r="A14" s="39">
        <v>6</v>
      </c>
      <c r="B14" s="15" t="s">
        <v>20</v>
      </c>
      <c r="C14" s="16" t="s">
        <v>82</v>
      </c>
      <c r="D14" s="42">
        <v>2</v>
      </c>
      <c r="E14" s="43" t="s">
        <v>10</v>
      </c>
      <c r="F14" s="44"/>
      <c r="G14" s="45">
        <f>+D14*F14</f>
        <v>0</v>
      </c>
    </row>
    <row r="15" spans="1:7" s="62" customFormat="1" ht="15">
      <c r="A15" s="57"/>
      <c r="B15" s="15" t="s">
        <v>79</v>
      </c>
      <c r="C15" s="32"/>
      <c r="D15" s="58"/>
      <c r="E15" s="59"/>
      <c r="F15" s="60"/>
      <c r="G15" s="61">
        <f>SUM(G8:G14)</f>
        <v>0</v>
      </c>
    </row>
    <row r="16" spans="1:7" s="46" customFormat="1" ht="14.25">
      <c r="A16" s="39"/>
      <c r="B16" s="15"/>
      <c r="C16" s="16"/>
      <c r="D16" s="42"/>
      <c r="E16" s="43"/>
      <c r="F16" s="47"/>
      <c r="G16" s="48"/>
    </row>
    <row r="17" spans="1:7" s="46" customFormat="1" ht="14.25">
      <c r="A17" s="39"/>
      <c r="B17" s="15" t="s">
        <v>80</v>
      </c>
      <c r="C17" s="16"/>
      <c r="D17" s="42"/>
      <c r="E17" s="43"/>
      <c r="F17" s="47"/>
      <c r="G17" s="48"/>
    </row>
    <row r="18" spans="1:7" s="46" customFormat="1" ht="191.25" customHeight="1">
      <c r="A18" s="39">
        <v>7</v>
      </c>
      <c r="B18" s="40" t="s">
        <v>21</v>
      </c>
      <c r="C18" s="16" t="s">
        <v>94</v>
      </c>
      <c r="D18" s="42">
        <v>6</v>
      </c>
      <c r="E18" s="43" t="s">
        <v>10</v>
      </c>
      <c r="F18" s="44"/>
      <c r="G18" s="45">
        <f aca="true" t="shared" si="0" ref="G18:G42">+D18*F18</f>
        <v>0</v>
      </c>
    </row>
    <row r="19" spans="1:7" s="46" customFormat="1" ht="127.5">
      <c r="A19" s="39">
        <v>8</v>
      </c>
      <c r="B19" s="17" t="s">
        <v>22</v>
      </c>
      <c r="C19" s="16" t="s">
        <v>83</v>
      </c>
      <c r="D19" s="42">
        <v>4</v>
      </c>
      <c r="E19" s="43" t="s">
        <v>10</v>
      </c>
      <c r="F19" s="44"/>
      <c r="G19" s="45">
        <f t="shared" si="0"/>
        <v>0</v>
      </c>
    </row>
    <row r="20" spans="1:7" s="46" customFormat="1" ht="25.5">
      <c r="A20" s="39">
        <v>9</v>
      </c>
      <c r="B20" s="40" t="s">
        <v>65</v>
      </c>
      <c r="C20" s="16" t="s">
        <v>23</v>
      </c>
      <c r="D20" s="42">
        <v>4</v>
      </c>
      <c r="E20" s="43" t="s">
        <v>13</v>
      </c>
      <c r="F20" s="44"/>
      <c r="G20" s="45">
        <f t="shared" si="0"/>
        <v>0</v>
      </c>
    </row>
    <row r="21" spans="1:7" s="46" customFormat="1" ht="25.5">
      <c r="A21" s="39">
        <v>10</v>
      </c>
      <c r="B21" s="40" t="s">
        <v>24</v>
      </c>
      <c r="C21" s="16" t="s">
        <v>25</v>
      </c>
      <c r="D21" s="42">
        <v>15</v>
      </c>
      <c r="E21" s="43" t="s">
        <v>13</v>
      </c>
      <c r="F21" s="44"/>
      <c r="G21" s="45">
        <f t="shared" si="0"/>
        <v>0</v>
      </c>
    </row>
    <row r="22" spans="1:7" s="46" customFormat="1" ht="14.25">
      <c r="A22" s="39">
        <v>11</v>
      </c>
      <c r="B22" s="14" t="s">
        <v>26</v>
      </c>
      <c r="C22" s="14" t="s">
        <v>27</v>
      </c>
      <c r="D22" s="42">
        <v>1</v>
      </c>
      <c r="E22" s="43" t="s">
        <v>13</v>
      </c>
      <c r="F22" s="44"/>
      <c r="G22" s="45">
        <f t="shared" si="0"/>
        <v>0</v>
      </c>
    </row>
    <row r="23" spans="1:7" s="46" customFormat="1" ht="25.5">
      <c r="A23" s="39">
        <v>12</v>
      </c>
      <c r="B23" s="40" t="s">
        <v>28</v>
      </c>
      <c r="C23" s="16" t="s">
        <v>29</v>
      </c>
      <c r="D23" s="42">
        <v>4</v>
      </c>
      <c r="E23" s="43" t="s">
        <v>13</v>
      </c>
      <c r="F23" s="44"/>
      <c r="G23" s="45">
        <f t="shared" si="0"/>
        <v>0</v>
      </c>
    </row>
    <row r="24" spans="1:7" s="46" customFormat="1" ht="25.5">
      <c r="A24" s="39">
        <v>13</v>
      </c>
      <c r="B24" s="40" t="s">
        <v>30</v>
      </c>
      <c r="C24" s="16" t="s">
        <v>31</v>
      </c>
      <c r="D24" s="42">
        <v>2</v>
      </c>
      <c r="E24" s="43" t="s">
        <v>13</v>
      </c>
      <c r="F24" s="44"/>
      <c r="G24" s="45">
        <f t="shared" si="0"/>
        <v>0</v>
      </c>
    </row>
    <row r="25" spans="1:7" s="46" customFormat="1" ht="14.25">
      <c r="A25" s="39">
        <v>14</v>
      </c>
      <c r="B25" s="40" t="s">
        <v>32</v>
      </c>
      <c r="C25" s="14" t="s">
        <v>33</v>
      </c>
      <c r="D25" s="42">
        <v>6</v>
      </c>
      <c r="E25" s="43" t="s">
        <v>13</v>
      </c>
      <c r="F25" s="44"/>
      <c r="G25" s="45">
        <f t="shared" si="0"/>
        <v>0</v>
      </c>
    </row>
    <row r="26" spans="1:7" s="46" customFormat="1" ht="14.25">
      <c r="A26" s="39">
        <v>15</v>
      </c>
      <c r="B26" s="40" t="s">
        <v>34</v>
      </c>
      <c r="C26" s="17" t="s">
        <v>35</v>
      </c>
      <c r="D26" s="42">
        <v>20</v>
      </c>
      <c r="E26" s="43" t="s">
        <v>13</v>
      </c>
      <c r="F26" s="44"/>
      <c r="G26" s="45">
        <f t="shared" si="0"/>
        <v>0</v>
      </c>
    </row>
    <row r="27" spans="1:7" s="46" customFormat="1" ht="38.25">
      <c r="A27" s="39">
        <v>16</v>
      </c>
      <c r="B27" s="40" t="s">
        <v>36</v>
      </c>
      <c r="C27" s="18" t="s">
        <v>37</v>
      </c>
      <c r="D27" s="42">
        <v>1</v>
      </c>
      <c r="E27" s="43" t="s">
        <v>10</v>
      </c>
      <c r="F27" s="44"/>
      <c r="G27" s="45">
        <f t="shared" si="0"/>
        <v>0</v>
      </c>
    </row>
    <row r="28" spans="1:7" s="46" customFormat="1" ht="25.5">
      <c r="A28" s="39">
        <v>17</v>
      </c>
      <c r="B28" s="40" t="s">
        <v>38</v>
      </c>
      <c r="C28" s="19" t="s">
        <v>39</v>
      </c>
      <c r="D28" s="42">
        <v>8</v>
      </c>
      <c r="E28" s="43" t="s">
        <v>13</v>
      </c>
      <c r="F28" s="44"/>
      <c r="G28" s="45">
        <f t="shared" si="0"/>
        <v>0</v>
      </c>
    </row>
    <row r="29" spans="1:7" s="46" customFormat="1" ht="25.5">
      <c r="A29" s="39">
        <v>18</v>
      </c>
      <c r="B29" s="40" t="s">
        <v>38</v>
      </c>
      <c r="C29" s="19" t="s">
        <v>40</v>
      </c>
      <c r="D29" s="42">
        <v>8</v>
      </c>
      <c r="E29" s="43" t="s">
        <v>13</v>
      </c>
      <c r="F29" s="44"/>
      <c r="G29" s="45">
        <f t="shared" si="0"/>
        <v>0</v>
      </c>
    </row>
    <row r="30" spans="1:7" s="46" customFormat="1" ht="25.5">
      <c r="A30" s="39">
        <v>19</v>
      </c>
      <c r="B30" s="40" t="s">
        <v>38</v>
      </c>
      <c r="C30" s="19" t="s">
        <v>39</v>
      </c>
      <c r="D30" s="42">
        <v>8</v>
      </c>
      <c r="E30" s="43" t="s">
        <v>13</v>
      </c>
      <c r="F30" s="44"/>
      <c r="G30" s="45">
        <f t="shared" si="0"/>
        <v>0</v>
      </c>
    </row>
    <row r="31" spans="1:7" s="46" customFormat="1" ht="63.75">
      <c r="A31" s="39">
        <v>20</v>
      </c>
      <c r="B31" s="40" t="s">
        <v>41</v>
      </c>
      <c r="C31" s="16" t="s">
        <v>84</v>
      </c>
      <c r="D31" s="42">
        <v>45</v>
      </c>
      <c r="E31" s="43" t="s">
        <v>19</v>
      </c>
      <c r="F31" s="44"/>
      <c r="G31" s="45">
        <f t="shared" si="0"/>
        <v>0</v>
      </c>
    </row>
    <row r="32" spans="1:7" s="46" customFormat="1" ht="25.5">
      <c r="A32" s="39">
        <v>21</v>
      </c>
      <c r="B32" s="40" t="s">
        <v>44</v>
      </c>
      <c r="C32" s="18" t="s">
        <v>91</v>
      </c>
      <c r="D32" s="42">
        <v>250</v>
      </c>
      <c r="E32" s="43" t="s">
        <v>45</v>
      </c>
      <c r="F32" s="44"/>
      <c r="G32" s="45">
        <f t="shared" si="0"/>
        <v>0</v>
      </c>
    </row>
    <row r="33" spans="1:7" s="46" customFormat="1" ht="89.25">
      <c r="A33" s="39">
        <v>22</v>
      </c>
      <c r="B33" s="40" t="s">
        <v>47</v>
      </c>
      <c r="C33" s="18" t="s">
        <v>85</v>
      </c>
      <c r="D33" s="42">
        <v>45</v>
      </c>
      <c r="E33" s="43" t="s">
        <v>43</v>
      </c>
      <c r="F33" s="44"/>
      <c r="G33" s="45">
        <f t="shared" si="0"/>
        <v>0</v>
      </c>
    </row>
    <row r="34" spans="1:7" s="46" customFormat="1" ht="89.25">
      <c r="A34" s="39">
        <v>23</v>
      </c>
      <c r="B34" s="40" t="s">
        <v>47</v>
      </c>
      <c r="C34" s="18" t="s">
        <v>86</v>
      </c>
      <c r="D34" s="42">
        <v>40</v>
      </c>
      <c r="E34" s="43" t="s">
        <v>43</v>
      </c>
      <c r="F34" s="44"/>
      <c r="G34" s="45">
        <f t="shared" si="0"/>
        <v>0</v>
      </c>
    </row>
    <row r="35" spans="1:7" s="46" customFormat="1" ht="14.25">
      <c r="A35" s="39">
        <v>24</v>
      </c>
      <c r="B35" s="40" t="s">
        <v>47</v>
      </c>
      <c r="C35" s="18" t="s">
        <v>50</v>
      </c>
      <c r="D35" s="42">
        <v>20</v>
      </c>
      <c r="E35" s="43" t="s">
        <v>51</v>
      </c>
      <c r="F35" s="44"/>
      <c r="G35" s="45">
        <f t="shared" si="0"/>
        <v>0</v>
      </c>
    </row>
    <row r="36" spans="1:7" s="46" customFormat="1" ht="14.25">
      <c r="A36" s="39">
        <v>25</v>
      </c>
      <c r="B36" s="40" t="s">
        <v>47</v>
      </c>
      <c r="C36" s="18" t="s">
        <v>52</v>
      </c>
      <c r="D36" s="42">
        <v>15</v>
      </c>
      <c r="E36" s="43" t="s">
        <v>43</v>
      </c>
      <c r="F36" s="44"/>
      <c r="G36" s="45">
        <f t="shared" si="0"/>
        <v>0</v>
      </c>
    </row>
    <row r="37" spans="1:7" s="46" customFormat="1" ht="14.25">
      <c r="A37" s="39">
        <v>26</v>
      </c>
      <c r="B37" s="14" t="s">
        <v>53</v>
      </c>
      <c r="C37" s="18" t="s">
        <v>89</v>
      </c>
      <c r="D37" s="42">
        <v>960</v>
      </c>
      <c r="E37" s="43" t="s">
        <v>54</v>
      </c>
      <c r="F37" s="44"/>
      <c r="G37" s="45">
        <f t="shared" si="0"/>
        <v>0</v>
      </c>
    </row>
    <row r="38" spans="1:7" s="46" customFormat="1" ht="102">
      <c r="A38" s="39">
        <v>27</v>
      </c>
      <c r="B38" s="40" t="s">
        <v>56</v>
      </c>
      <c r="C38" s="18" t="s">
        <v>90</v>
      </c>
      <c r="D38" s="42">
        <v>1</v>
      </c>
      <c r="E38" s="43" t="s">
        <v>10</v>
      </c>
      <c r="F38" s="44"/>
      <c r="G38" s="45">
        <f t="shared" si="0"/>
        <v>0</v>
      </c>
    </row>
    <row r="39" spans="1:7" s="46" customFormat="1" ht="14.25">
      <c r="A39" s="39">
        <v>28</v>
      </c>
      <c r="B39" s="40" t="s">
        <v>58</v>
      </c>
      <c r="C39" s="17" t="s">
        <v>59</v>
      </c>
      <c r="D39" s="42">
        <v>1</v>
      </c>
      <c r="E39" s="43" t="s">
        <v>10</v>
      </c>
      <c r="F39" s="44"/>
      <c r="G39" s="45">
        <f t="shared" si="0"/>
        <v>0</v>
      </c>
    </row>
    <row r="40" spans="1:7" s="46" customFormat="1" ht="63.75">
      <c r="A40" s="39">
        <v>29</v>
      </c>
      <c r="B40" s="40" t="s">
        <v>60</v>
      </c>
      <c r="C40" s="18" t="s">
        <v>61</v>
      </c>
      <c r="D40" s="42">
        <v>1</v>
      </c>
      <c r="E40" s="43" t="s">
        <v>10</v>
      </c>
      <c r="F40" s="44"/>
      <c r="G40" s="45">
        <f t="shared" si="0"/>
        <v>0</v>
      </c>
    </row>
    <row r="41" spans="1:7" s="46" customFormat="1" ht="14.25">
      <c r="A41" s="39">
        <v>30</v>
      </c>
      <c r="B41" s="40" t="s">
        <v>62</v>
      </c>
      <c r="C41" s="18"/>
      <c r="D41" s="42">
        <v>1</v>
      </c>
      <c r="E41" s="43" t="s">
        <v>10</v>
      </c>
      <c r="F41" s="44"/>
      <c r="G41" s="45">
        <f t="shared" si="0"/>
        <v>0</v>
      </c>
    </row>
    <row r="42" spans="1:7" s="46" customFormat="1" ht="14.25">
      <c r="A42" s="39">
        <v>31</v>
      </c>
      <c r="B42" s="40" t="s">
        <v>63</v>
      </c>
      <c r="C42" s="18"/>
      <c r="D42" s="42">
        <v>1</v>
      </c>
      <c r="E42" s="43" t="s">
        <v>10</v>
      </c>
      <c r="F42" s="44"/>
      <c r="G42" s="45">
        <f t="shared" si="0"/>
        <v>0</v>
      </c>
    </row>
    <row r="43" spans="1:7" s="62" customFormat="1" ht="15">
      <c r="A43" s="57"/>
      <c r="B43" s="15" t="s">
        <v>81</v>
      </c>
      <c r="C43" s="32"/>
      <c r="D43" s="58"/>
      <c r="E43" s="59"/>
      <c r="F43" s="60"/>
      <c r="G43" s="61">
        <f>SUM(G18:G42)</f>
        <v>0</v>
      </c>
    </row>
    <row r="44" spans="1:7" s="62" customFormat="1" ht="15">
      <c r="A44" s="63"/>
      <c r="B44" s="64"/>
      <c r="C44" s="65"/>
      <c r="D44" s="66"/>
      <c r="E44" s="67"/>
      <c r="F44" s="68"/>
      <c r="G44" s="69"/>
    </row>
    <row r="45" spans="1:7" s="62" customFormat="1" ht="15">
      <c r="A45" s="63"/>
      <c r="B45" s="15" t="s">
        <v>87</v>
      </c>
      <c r="C45" s="32"/>
      <c r="D45" s="66"/>
      <c r="E45" s="67"/>
      <c r="F45" s="68"/>
      <c r="G45" s="69"/>
    </row>
    <row r="46" spans="1:7" s="62" customFormat="1" ht="15">
      <c r="A46" s="63"/>
      <c r="B46" s="15" t="str">
        <f>+B7</f>
        <v>HLADILNI SISTEM 1 IN 2</v>
      </c>
      <c r="C46" s="70">
        <f>+G15</f>
        <v>0</v>
      </c>
      <c r="D46" s="66"/>
      <c r="E46" s="67"/>
      <c r="F46" s="68"/>
      <c r="G46" s="69"/>
    </row>
    <row r="47" spans="1:7" s="62" customFormat="1" ht="15">
      <c r="A47" s="63"/>
      <c r="B47" s="15" t="str">
        <f>+B17</f>
        <v>RAZVODI GLIKOLA</v>
      </c>
      <c r="C47" s="70">
        <f>+G43</f>
        <v>0</v>
      </c>
      <c r="D47" s="66"/>
      <c r="E47" s="67"/>
      <c r="F47" s="68"/>
      <c r="G47" s="69"/>
    </row>
    <row r="48" spans="1:7" s="62" customFormat="1" ht="15">
      <c r="A48" s="63"/>
      <c r="B48" s="15" t="s">
        <v>88</v>
      </c>
      <c r="C48" s="70">
        <f>SUM(C46:C47)</f>
        <v>0</v>
      </c>
      <c r="D48" s="66"/>
      <c r="E48" s="67"/>
      <c r="F48" s="68"/>
      <c r="G48" s="69"/>
    </row>
    <row r="49" spans="1:7" s="62" customFormat="1" ht="15">
      <c r="A49" s="63"/>
      <c r="B49" s="64"/>
      <c r="C49" s="65"/>
      <c r="D49" s="66"/>
      <c r="E49" s="67"/>
      <c r="F49" s="68"/>
      <c r="G49" s="69"/>
    </row>
    <row r="50" spans="1:7" s="62" customFormat="1" ht="15">
      <c r="A50" s="63"/>
      <c r="B50" s="64"/>
      <c r="C50" s="65"/>
      <c r="D50" s="66"/>
      <c r="E50" s="67"/>
      <c r="F50" s="68"/>
      <c r="G50" s="69"/>
    </row>
    <row r="51" spans="1:7" ht="14.25">
      <c r="A51" s="49"/>
      <c r="B51" s="9"/>
      <c r="C51" s="50"/>
      <c r="D51" s="51"/>
      <c r="E51" s="51"/>
      <c r="F51" s="52"/>
      <c r="G51" s="49"/>
    </row>
    <row r="52" spans="1:7" ht="14.25">
      <c r="A52" s="49"/>
      <c r="B52" s="9"/>
      <c r="C52" s="50"/>
      <c r="D52" s="51"/>
      <c r="E52" s="51"/>
      <c r="F52" s="52"/>
      <c r="G52" s="49"/>
    </row>
    <row r="53" spans="1:7" ht="14.25">
      <c r="A53" s="49"/>
      <c r="B53" s="53"/>
      <c r="C53" s="53"/>
      <c r="D53" s="51"/>
      <c r="E53" s="51"/>
      <c r="F53" s="52"/>
      <c r="G53" s="49"/>
    </row>
  </sheetData>
  <sheetProtection insertRows="0" sort="0" autoFilter="0"/>
  <mergeCells count="6">
    <mergeCell ref="C3:F3"/>
    <mergeCell ref="B4:F4"/>
    <mergeCell ref="A5:G5"/>
    <mergeCell ref="B1:F1"/>
    <mergeCell ref="B8:B9"/>
    <mergeCell ref="A8:A9"/>
  </mergeCells>
  <dataValidations count="1">
    <dataValidation type="custom" allowBlank="1" showInputMessage="1" showErrorMessage="1" errorTitle="NAPAKA" error="Vpiši vrednost na do dve decimalni mesti." sqref="F8:F14 F18:F42">
      <formula1>EXACT(F8,ROUND(F8,2))</formula1>
    </dataValidation>
  </dataValidations>
  <printOptions/>
  <pageMargins left="0.5118110236220472" right="0.15748031496062992" top="0.7480314960629921" bottom="0.7480314960629921" header="0.1968503937007874" footer="0.31496062992125984"/>
  <pageSetup horizontalDpi="600" verticalDpi="600" orientation="landscape" paperSize="9" scale="70" r:id="rId1"/>
  <headerFooter>
    <oddFooter>&amp;L&amp;F&amp;CStran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115" zoomScaleNormal="115" workbookViewId="0" topLeftCell="A9">
      <selection activeCell="C9" sqref="C9"/>
    </sheetView>
  </sheetViews>
  <sheetFormatPr defaultColWidth="9.140625" defaultRowHeight="15"/>
  <cols>
    <col min="1" max="1" width="6.8515625" style="0" bestFit="1" customWidth="1"/>
    <col min="2" max="2" width="55.00390625" style="1" customWidth="1"/>
    <col min="3" max="3" width="82.8515625" style="1" customWidth="1"/>
    <col min="4" max="4" width="8.28125" style="2" customWidth="1"/>
    <col min="5" max="5" width="6.421875" style="2" customWidth="1"/>
    <col min="6" max="6" width="17.7109375" style="3" customWidth="1"/>
    <col min="7" max="7" width="16.140625" style="0" customWidth="1"/>
    <col min="8" max="8" width="13.140625" style="0" bestFit="1" customWidth="1"/>
  </cols>
  <sheetData>
    <row r="1" spans="2:6" s="33" customFormat="1" ht="34.5" customHeight="1">
      <c r="B1" s="88" t="s">
        <v>1</v>
      </c>
      <c r="C1" s="89"/>
      <c r="D1" s="89"/>
      <c r="E1" s="89"/>
      <c r="F1" s="90"/>
    </row>
    <row r="2" spans="2:6" s="33" customFormat="1" ht="14.25">
      <c r="B2" s="34"/>
      <c r="C2" s="34"/>
      <c r="D2" s="35"/>
      <c r="E2" s="35"/>
      <c r="F2" s="36"/>
    </row>
    <row r="3" spans="2:6" s="33" customFormat="1" ht="27" customHeight="1">
      <c r="B3" s="37" t="s">
        <v>5</v>
      </c>
      <c r="C3" s="82"/>
      <c r="D3" s="83"/>
      <c r="E3" s="83"/>
      <c r="F3" s="84"/>
    </row>
    <row r="4" spans="2:7" s="33" customFormat="1" ht="36" customHeight="1">
      <c r="B4" s="85" t="s">
        <v>7</v>
      </c>
      <c r="C4" s="86"/>
      <c r="D4" s="86"/>
      <c r="E4" s="86"/>
      <c r="F4" s="86"/>
      <c r="G4" s="71"/>
    </row>
    <row r="5" spans="1:7" s="33" customFormat="1" ht="31.5" customHeight="1">
      <c r="A5" s="87" t="s">
        <v>64</v>
      </c>
      <c r="B5" s="87"/>
      <c r="C5" s="87"/>
      <c r="D5" s="87"/>
      <c r="E5" s="87"/>
      <c r="F5" s="87"/>
      <c r="G5" s="87"/>
    </row>
    <row r="6" spans="1:7" s="49" customFormat="1" ht="51" customHeight="1">
      <c r="A6" s="75" t="s">
        <v>100</v>
      </c>
      <c r="B6" s="76" t="s">
        <v>2</v>
      </c>
      <c r="C6" s="77" t="s">
        <v>4</v>
      </c>
      <c r="D6" s="78" t="s">
        <v>3</v>
      </c>
      <c r="E6" s="78" t="s">
        <v>0</v>
      </c>
      <c r="F6" s="78" t="s">
        <v>77</v>
      </c>
      <c r="G6" s="79" t="s">
        <v>76</v>
      </c>
    </row>
    <row r="7" spans="1:7" s="33" customFormat="1" ht="31.5" customHeight="1">
      <c r="A7" s="38"/>
      <c r="B7" s="38" t="s">
        <v>78</v>
      </c>
      <c r="C7" s="38"/>
      <c r="D7" s="38"/>
      <c r="E7" s="38"/>
      <c r="F7" s="38"/>
      <c r="G7" s="38"/>
    </row>
    <row r="8" spans="1:7" s="4" customFormat="1" ht="357">
      <c r="A8" s="97">
        <v>32</v>
      </c>
      <c r="B8" s="95" t="s">
        <v>8</v>
      </c>
      <c r="C8" s="11" t="s">
        <v>9</v>
      </c>
      <c r="D8" s="12">
        <v>2</v>
      </c>
      <c r="E8" s="13" t="s">
        <v>10</v>
      </c>
      <c r="F8" s="44"/>
      <c r="G8" s="45">
        <f aca="true" t="shared" si="0" ref="G8:G14">+D8*F8</f>
        <v>0</v>
      </c>
    </row>
    <row r="9" spans="1:7" s="4" customFormat="1" ht="255">
      <c r="A9" s="98"/>
      <c r="B9" s="96"/>
      <c r="C9" s="11" t="s">
        <v>102</v>
      </c>
      <c r="D9" s="12"/>
      <c r="E9" s="13"/>
      <c r="F9" s="44"/>
      <c r="G9" s="45"/>
    </row>
    <row r="10" spans="1:7" s="4" customFormat="1" ht="185.25" customHeight="1">
      <c r="A10" s="5">
        <v>33</v>
      </c>
      <c r="B10" s="11" t="s">
        <v>11</v>
      </c>
      <c r="C10" s="11" t="s">
        <v>101</v>
      </c>
      <c r="D10" s="12">
        <v>2</v>
      </c>
      <c r="E10" s="13" t="s">
        <v>10</v>
      </c>
      <c r="F10" s="44"/>
      <c r="G10" s="45">
        <f t="shared" si="0"/>
        <v>0</v>
      </c>
    </row>
    <row r="11" spans="1:7" s="4" customFormat="1" ht="15">
      <c r="A11" s="5">
        <v>34</v>
      </c>
      <c r="B11" s="14" t="s">
        <v>15</v>
      </c>
      <c r="C11" s="14" t="s">
        <v>16</v>
      </c>
      <c r="D11" s="12">
        <v>4</v>
      </c>
      <c r="E11" s="13" t="s">
        <v>13</v>
      </c>
      <c r="F11" s="44"/>
      <c r="G11" s="45">
        <f t="shared" si="0"/>
        <v>0</v>
      </c>
    </row>
    <row r="12" spans="1:7" s="4" customFormat="1" ht="15">
      <c r="A12" s="5">
        <v>35</v>
      </c>
      <c r="B12" s="15" t="s">
        <v>17</v>
      </c>
      <c r="C12" s="14" t="s">
        <v>16</v>
      </c>
      <c r="D12" s="12">
        <v>4</v>
      </c>
      <c r="E12" s="13" t="s">
        <v>13</v>
      </c>
      <c r="F12" s="44"/>
      <c r="G12" s="45">
        <f t="shared" si="0"/>
        <v>0</v>
      </c>
    </row>
    <row r="13" spans="1:7" s="4" customFormat="1" ht="51">
      <c r="A13" s="5">
        <v>36</v>
      </c>
      <c r="B13" s="14" t="s">
        <v>14</v>
      </c>
      <c r="C13" s="16" t="s">
        <v>18</v>
      </c>
      <c r="D13" s="12">
        <v>60</v>
      </c>
      <c r="E13" s="13" t="s">
        <v>19</v>
      </c>
      <c r="F13" s="44"/>
      <c r="G13" s="45">
        <f t="shared" si="0"/>
        <v>0</v>
      </c>
    </row>
    <row r="14" spans="1:7" s="4" customFormat="1" ht="234" customHeight="1">
      <c r="A14" s="5">
        <v>37</v>
      </c>
      <c r="B14" s="15" t="s">
        <v>20</v>
      </c>
      <c r="C14" s="16" t="s">
        <v>92</v>
      </c>
      <c r="D14" s="12">
        <v>2</v>
      </c>
      <c r="E14" s="13" t="s">
        <v>10</v>
      </c>
      <c r="F14" s="44"/>
      <c r="G14" s="45">
        <f t="shared" si="0"/>
        <v>0</v>
      </c>
    </row>
    <row r="15" spans="1:7" s="62" customFormat="1" ht="15">
      <c r="A15" s="57"/>
      <c r="B15" s="15" t="s">
        <v>79</v>
      </c>
      <c r="C15" s="32"/>
      <c r="D15" s="58"/>
      <c r="E15" s="59"/>
      <c r="F15" s="60"/>
      <c r="G15" s="61">
        <f>SUM(G7:G14)</f>
        <v>0</v>
      </c>
    </row>
    <row r="16" spans="1:7" s="46" customFormat="1" ht="14.25">
      <c r="A16" s="39"/>
      <c r="B16" s="15"/>
      <c r="C16" s="16"/>
      <c r="D16" s="42"/>
      <c r="E16" s="43"/>
      <c r="F16" s="47"/>
      <c r="G16" s="48"/>
    </row>
    <row r="17" spans="1:7" s="46" customFormat="1" ht="14.25">
      <c r="A17" s="39"/>
      <c r="B17" s="15" t="s">
        <v>80</v>
      </c>
      <c r="C17" s="16"/>
      <c r="D17" s="42"/>
      <c r="E17" s="43"/>
      <c r="F17" s="47"/>
      <c r="G17" s="48"/>
    </row>
    <row r="18" spans="1:7" s="4" customFormat="1" ht="178.5">
      <c r="A18" s="5">
        <v>38</v>
      </c>
      <c r="B18" s="11" t="s">
        <v>21</v>
      </c>
      <c r="C18" s="16" t="s">
        <v>93</v>
      </c>
      <c r="D18" s="12">
        <v>6</v>
      </c>
      <c r="E18" s="13" t="s">
        <v>10</v>
      </c>
      <c r="F18" s="44"/>
      <c r="G18" s="45">
        <f aca="true" t="shared" si="1" ref="G18:G42">+D18*F18</f>
        <v>0</v>
      </c>
    </row>
    <row r="19" spans="1:7" s="4" customFormat="1" ht="114.75">
      <c r="A19" s="5">
        <v>39</v>
      </c>
      <c r="B19" s="17" t="s">
        <v>22</v>
      </c>
      <c r="C19" s="16" t="s">
        <v>95</v>
      </c>
      <c r="D19" s="12">
        <v>4</v>
      </c>
      <c r="E19" s="13" t="s">
        <v>10</v>
      </c>
      <c r="F19" s="44"/>
      <c r="G19" s="45">
        <f t="shared" si="1"/>
        <v>0</v>
      </c>
    </row>
    <row r="20" spans="1:7" s="4" customFormat="1" ht="25.5">
      <c r="A20" s="5">
        <v>40</v>
      </c>
      <c r="B20" s="11" t="s">
        <v>65</v>
      </c>
      <c r="C20" s="16" t="s">
        <v>23</v>
      </c>
      <c r="D20" s="12">
        <v>4</v>
      </c>
      <c r="E20" s="13" t="s">
        <v>13</v>
      </c>
      <c r="F20" s="44"/>
      <c r="G20" s="45">
        <f t="shared" si="1"/>
        <v>0</v>
      </c>
    </row>
    <row r="21" spans="1:7" s="4" customFormat="1" ht="25.5">
      <c r="A21" s="5">
        <v>41</v>
      </c>
      <c r="B21" s="11" t="s">
        <v>24</v>
      </c>
      <c r="C21" s="16" t="s">
        <v>25</v>
      </c>
      <c r="D21" s="12">
        <v>15</v>
      </c>
      <c r="E21" s="13" t="s">
        <v>13</v>
      </c>
      <c r="F21" s="44"/>
      <c r="G21" s="45">
        <f t="shared" si="1"/>
        <v>0</v>
      </c>
    </row>
    <row r="22" spans="1:7" s="4" customFormat="1" ht="15">
      <c r="A22" s="5">
        <v>42</v>
      </c>
      <c r="B22" s="14" t="s">
        <v>26</v>
      </c>
      <c r="C22" s="14" t="s">
        <v>27</v>
      </c>
      <c r="D22" s="12">
        <v>1</v>
      </c>
      <c r="E22" s="13" t="s">
        <v>13</v>
      </c>
      <c r="F22" s="44"/>
      <c r="G22" s="45">
        <f t="shared" si="1"/>
        <v>0</v>
      </c>
    </row>
    <row r="23" spans="1:7" s="4" customFormat="1" ht="25.5">
      <c r="A23" s="5">
        <v>43</v>
      </c>
      <c r="B23" s="11" t="s">
        <v>28</v>
      </c>
      <c r="C23" s="16" t="s">
        <v>29</v>
      </c>
      <c r="D23" s="12">
        <v>4</v>
      </c>
      <c r="E23" s="13" t="s">
        <v>13</v>
      </c>
      <c r="F23" s="44"/>
      <c r="G23" s="45">
        <f t="shared" si="1"/>
        <v>0</v>
      </c>
    </row>
    <row r="24" spans="1:7" s="4" customFormat="1" ht="25.5">
      <c r="A24" s="5">
        <v>44</v>
      </c>
      <c r="B24" s="11" t="s">
        <v>30</v>
      </c>
      <c r="C24" s="16" t="s">
        <v>31</v>
      </c>
      <c r="D24" s="12">
        <v>2</v>
      </c>
      <c r="E24" s="13" t="s">
        <v>13</v>
      </c>
      <c r="F24" s="44"/>
      <c r="G24" s="45">
        <f t="shared" si="1"/>
        <v>0</v>
      </c>
    </row>
    <row r="25" spans="1:7" s="4" customFormat="1" ht="15">
      <c r="A25" s="5">
        <v>45</v>
      </c>
      <c r="B25" s="11" t="s">
        <v>32</v>
      </c>
      <c r="C25" s="14" t="s">
        <v>33</v>
      </c>
      <c r="D25" s="12">
        <v>6</v>
      </c>
      <c r="E25" s="13" t="s">
        <v>13</v>
      </c>
      <c r="F25" s="44"/>
      <c r="G25" s="45">
        <f t="shared" si="1"/>
        <v>0</v>
      </c>
    </row>
    <row r="26" spans="1:7" s="4" customFormat="1" ht="15">
      <c r="A26" s="5">
        <v>46</v>
      </c>
      <c r="B26" s="11" t="s">
        <v>34</v>
      </c>
      <c r="C26" s="17" t="s">
        <v>35</v>
      </c>
      <c r="D26" s="12">
        <v>20</v>
      </c>
      <c r="E26" s="13" t="s">
        <v>13</v>
      </c>
      <c r="F26" s="44"/>
      <c r="G26" s="45">
        <f t="shared" si="1"/>
        <v>0</v>
      </c>
    </row>
    <row r="27" spans="1:7" s="4" customFormat="1" ht="38.25">
      <c r="A27" s="5">
        <v>47</v>
      </c>
      <c r="B27" s="11" t="s">
        <v>36</v>
      </c>
      <c r="C27" s="18" t="s">
        <v>37</v>
      </c>
      <c r="D27" s="12">
        <v>1</v>
      </c>
      <c r="E27" s="13" t="s">
        <v>10</v>
      </c>
      <c r="F27" s="44"/>
      <c r="G27" s="45">
        <f t="shared" si="1"/>
        <v>0</v>
      </c>
    </row>
    <row r="28" spans="1:7" s="4" customFormat="1" ht="25.5">
      <c r="A28" s="5">
        <v>48</v>
      </c>
      <c r="B28" s="11" t="s">
        <v>38</v>
      </c>
      <c r="C28" s="19" t="s">
        <v>39</v>
      </c>
      <c r="D28" s="12">
        <v>8</v>
      </c>
      <c r="E28" s="13" t="s">
        <v>13</v>
      </c>
      <c r="F28" s="44"/>
      <c r="G28" s="45">
        <f t="shared" si="1"/>
        <v>0</v>
      </c>
    </row>
    <row r="29" spans="1:7" s="4" customFormat="1" ht="25.5">
      <c r="A29" s="5">
        <v>49</v>
      </c>
      <c r="B29" s="11" t="s">
        <v>38</v>
      </c>
      <c r="C29" s="19" t="s">
        <v>40</v>
      </c>
      <c r="D29" s="12">
        <v>8</v>
      </c>
      <c r="E29" s="13" t="s">
        <v>13</v>
      </c>
      <c r="F29" s="44"/>
      <c r="G29" s="45">
        <f t="shared" si="1"/>
        <v>0</v>
      </c>
    </row>
    <row r="30" spans="1:7" s="4" customFormat="1" ht="25.5">
      <c r="A30" s="5">
        <v>50</v>
      </c>
      <c r="B30" s="11" t="s">
        <v>38</v>
      </c>
      <c r="C30" s="19" t="s">
        <v>39</v>
      </c>
      <c r="D30" s="12">
        <v>8</v>
      </c>
      <c r="E30" s="13" t="s">
        <v>13</v>
      </c>
      <c r="F30" s="44"/>
      <c r="G30" s="45">
        <f t="shared" si="1"/>
        <v>0</v>
      </c>
    </row>
    <row r="31" spans="1:7" s="4" customFormat="1" ht="51">
      <c r="A31" s="5">
        <v>51</v>
      </c>
      <c r="B31" s="11" t="s">
        <v>41</v>
      </c>
      <c r="C31" s="16" t="s">
        <v>42</v>
      </c>
      <c r="D31" s="12">
        <v>45</v>
      </c>
      <c r="E31" s="13" t="s">
        <v>19</v>
      </c>
      <c r="F31" s="44"/>
      <c r="G31" s="45">
        <f t="shared" si="1"/>
        <v>0</v>
      </c>
    </row>
    <row r="32" spans="1:7" s="4" customFormat="1" ht="38.25">
      <c r="A32" s="5">
        <v>52</v>
      </c>
      <c r="B32" s="11" t="s">
        <v>44</v>
      </c>
      <c r="C32" s="18" t="s">
        <v>46</v>
      </c>
      <c r="D32" s="12">
        <v>250</v>
      </c>
      <c r="E32" s="13" t="s">
        <v>45</v>
      </c>
      <c r="F32" s="44"/>
      <c r="G32" s="45">
        <f t="shared" si="1"/>
        <v>0</v>
      </c>
    </row>
    <row r="33" spans="1:7" s="4" customFormat="1" ht="76.5">
      <c r="A33" s="5">
        <v>53</v>
      </c>
      <c r="B33" s="11" t="s">
        <v>47</v>
      </c>
      <c r="C33" s="18" t="s">
        <v>48</v>
      </c>
      <c r="D33" s="12">
        <v>45</v>
      </c>
      <c r="E33" s="13" t="s">
        <v>43</v>
      </c>
      <c r="F33" s="44"/>
      <c r="G33" s="45">
        <f t="shared" si="1"/>
        <v>0</v>
      </c>
    </row>
    <row r="34" spans="1:7" s="4" customFormat="1" ht="76.5">
      <c r="A34" s="5">
        <v>54</v>
      </c>
      <c r="B34" s="11" t="s">
        <v>47</v>
      </c>
      <c r="C34" s="18" t="s">
        <v>49</v>
      </c>
      <c r="D34" s="12">
        <v>40</v>
      </c>
      <c r="E34" s="13" t="s">
        <v>43</v>
      </c>
      <c r="F34" s="44"/>
      <c r="G34" s="45">
        <f t="shared" si="1"/>
        <v>0</v>
      </c>
    </row>
    <row r="35" spans="1:7" s="4" customFormat="1" ht="15">
      <c r="A35" s="5">
        <v>55</v>
      </c>
      <c r="B35" s="11" t="s">
        <v>47</v>
      </c>
      <c r="C35" s="18" t="s">
        <v>50</v>
      </c>
      <c r="D35" s="12">
        <v>20</v>
      </c>
      <c r="E35" s="13" t="s">
        <v>51</v>
      </c>
      <c r="F35" s="44"/>
      <c r="G35" s="45">
        <f t="shared" si="1"/>
        <v>0</v>
      </c>
    </row>
    <row r="36" spans="1:7" s="4" customFormat="1" ht="15">
      <c r="A36" s="5">
        <v>56</v>
      </c>
      <c r="B36" s="11" t="s">
        <v>47</v>
      </c>
      <c r="C36" s="18" t="s">
        <v>52</v>
      </c>
      <c r="D36" s="12">
        <v>15</v>
      </c>
      <c r="E36" s="13" t="s">
        <v>43</v>
      </c>
      <c r="F36" s="44"/>
      <c r="G36" s="45">
        <f t="shared" si="1"/>
        <v>0</v>
      </c>
    </row>
    <row r="37" spans="1:7" s="4" customFormat="1" ht="25.5">
      <c r="A37" s="5">
        <v>57</v>
      </c>
      <c r="B37" s="14" t="s">
        <v>53</v>
      </c>
      <c r="C37" s="18" t="s">
        <v>55</v>
      </c>
      <c r="D37" s="12">
        <v>960</v>
      </c>
      <c r="E37" s="13" t="s">
        <v>54</v>
      </c>
      <c r="F37" s="44"/>
      <c r="G37" s="45">
        <f t="shared" si="1"/>
        <v>0</v>
      </c>
    </row>
    <row r="38" spans="1:7" s="4" customFormat="1" ht="114.75">
      <c r="A38" s="5">
        <v>58</v>
      </c>
      <c r="B38" s="11" t="s">
        <v>56</v>
      </c>
      <c r="C38" s="18" t="s">
        <v>57</v>
      </c>
      <c r="D38" s="12">
        <v>1</v>
      </c>
      <c r="E38" s="13" t="s">
        <v>10</v>
      </c>
      <c r="F38" s="44"/>
      <c r="G38" s="45">
        <f t="shared" si="1"/>
        <v>0</v>
      </c>
    </row>
    <row r="39" spans="1:7" s="4" customFormat="1" ht="15">
      <c r="A39" s="5">
        <v>59</v>
      </c>
      <c r="B39" s="11" t="s">
        <v>58</v>
      </c>
      <c r="C39" s="17" t="s">
        <v>59</v>
      </c>
      <c r="D39" s="12">
        <v>1</v>
      </c>
      <c r="E39" s="13" t="s">
        <v>10</v>
      </c>
      <c r="F39" s="44"/>
      <c r="G39" s="45">
        <f t="shared" si="1"/>
        <v>0</v>
      </c>
    </row>
    <row r="40" spans="1:7" s="4" customFormat="1" ht="63.75">
      <c r="A40" s="5">
        <v>60</v>
      </c>
      <c r="B40" s="11" t="s">
        <v>60</v>
      </c>
      <c r="C40" s="18" t="s">
        <v>61</v>
      </c>
      <c r="D40" s="12">
        <v>1</v>
      </c>
      <c r="E40" s="13" t="s">
        <v>10</v>
      </c>
      <c r="F40" s="44"/>
      <c r="G40" s="45">
        <f t="shared" si="1"/>
        <v>0</v>
      </c>
    </row>
    <row r="41" spans="1:7" s="4" customFormat="1" ht="15">
      <c r="A41" s="5">
        <v>61</v>
      </c>
      <c r="B41" s="11" t="s">
        <v>62</v>
      </c>
      <c r="C41" s="18"/>
      <c r="D41" s="12">
        <v>1</v>
      </c>
      <c r="E41" s="13" t="s">
        <v>10</v>
      </c>
      <c r="F41" s="44"/>
      <c r="G41" s="45">
        <f t="shared" si="1"/>
        <v>0</v>
      </c>
    </row>
    <row r="42" spans="1:7" s="4" customFormat="1" ht="15">
      <c r="A42" s="5">
        <v>62</v>
      </c>
      <c r="B42" s="11" t="s">
        <v>63</v>
      </c>
      <c r="C42" s="18"/>
      <c r="D42" s="12">
        <v>1</v>
      </c>
      <c r="E42" s="13" t="s">
        <v>10</v>
      </c>
      <c r="F42" s="44"/>
      <c r="G42" s="45">
        <f t="shared" si="1"/>
        <v>0</v>
      </c>
    </row>
    <row r="43" spans="1:7" s="62" customFormat="1" ht="15">
      <c r="A43" s="57"/>
      <c r="B43" s="15" t="s">
        <v>81</v>
      </c>
      <c r="C43" s="32"/>
      <c r="D43" s="58"/>
      <c r="E43" s="59"/>
      <c r="F43" s="60"/>
      <c r="G43" s="61">
        <f>SUM(G18:G42)</f>
        <v>0</v>
      </c>
    </row>
    <row r="44" spans="1:7" s="62" customFormat="1" ht="15">
      <c r="A44" s="63"/>
      <c r="B44" s="64"/>
      <c r="C44" s="65"/>
      <c r="D44" s="66"/>
      <c r="E44" s="67"/>
      <c r="F44" s="68"/>
      <c r="G44" s="69"/>
    </row>
    <row r="45" spans="1:7" s="62" customFormat="1" ht="15">
      <c r="A45" s="63"/>
      <c r="B45" s="15" t="s">
        <v>87</v>
      </c>
      <c r="C45" s="32"/>
      <c r="D45" s="66"/>
      <c r="E45" s="67"/>
      <c r="F45" s="68"/>
      <c r="G45" s="69"/>
    </row>
    <row r="46" spans="1:7" s="62" customFormat="1" ht="15">
      <c r="A46" s="63"/>
      <c r="B46" s="15" t="str">
        <f>+B7</f>
        <v>HLADILNI SISTEM 1 IN 2</v>
      </c>
      <c r="C46" s="70">
        <f>+G15</f>
        <v>0</v>
      </c>
      <c r="D46" s="66"/>
      <c r="E46" s="67"/>
      <c r="F46" s="68"/>
      <c r="G46" s="69"/>
    </row>
    <row r="47" spans="1:7" s="62" customFormat="1" ht="15">
      <c r="A47" s="63"/>
      <c r="B47" s="15" t="str">
        <f>+B17</f>
        <v>RAZVODI GLIKOLA</v>
      </c>
      <c r="C47" s="70">
        <f>+G43</f>
        <v>0</v>
      </c>
      <c r="D47" s="66"/>
      <c r="E47" s="67"/>
      <c r="F47" s="68"/>
      <c r="G47" s="69"/>
    </row>
    <row r="48" spans="1:7" s="62" customFormat="1" ht="15">
      <c r="A48" s="63"/>
      <c r="B48" s="15" t="s">
        <v>98</v>
      </c>
      <c r="C48" s="70">
        <f>SUM(C46:C47)</f>
        <v>0</v>
      </c>
      <c r="D48" s="66"/>
      <c r="E48" s="67"/>
      <c r="F48" s="68"/>
      <c r="G48" s="69"/>
    </row>
    <row r="49" spans="1:7" s="62" customFormat="1" ht="15">
      <c r="A49" s="63"/>
      <c r="B49" s="64"/>
      <c r="C49" s="65"/>
      <c r="D49" s="66"/>
      <c r="E49" s="67"/>
      <c r="F49" s="68"/>
      <c r="G49" s="69"/>
    </row>
    <row r="50" spans="1:7" ht="15">
      <c r="A50" s="6"/>
      <c r="B50" s="10"/>
      <c r="C50" s="10"/>
      <c r="D50" s="7"/>
      <c r="E50" s="7"/>
      <c r="F50" s="8"/>
      <c r="G50" s="6"/>
    </row>
    <row r="51" spans="1:7" ht="15">
      <c r="A51" s="6"/>
      <c r="B51" s="10"/>
      <c r="C51" s="10"/>
      <c r="D51" s="7"/>
      <c r="E51" s="7"/>
      <c r="F51" s="8"/>
      <c r="G51" s="6"/>
    </row>
  </sheetData>
  <sheetProtection insertRows="0" sort="0" autoFilter="0"/>
  <mergeCells count="6">
    <mergeCell ref="B8:B9"/>
    <mergeCell ref="A8:A9"/>
    <mergeCell ref="B1:F1"/>
    <mergeCell ref="C3:F3"/>
    <mergeCell ref="B4:F4"/>
    <mergeCell ref="A5:G5"/>
  </mergeCells>
  <dataValidations count="1">
    <dataValidation type="custom" allowBlank="1" showInputMessage="1" showErrorMessage="1" errorTitle="NAPAKA" error="Vpiši vrednost na do dve decimalni mesti." sqref="F8:F14 F18:F42">
      <formula1>EXACT(F8,ROUND(F8,2))</formula1>
    </dataValidation>
  </dataValidations>
  <printOptions/>
  <pageMargins left="0.5118110236220472" right="0.15748031496062992" top="0.7480314960629921" bottom="0.7480314960629921" header="0.1968503937007874" footer="0.31496062992125984"/>
  <pageSetup horizontalDpi="600" verticalDpi="600" orientation="landscape" paperSize="9" scale="70" r:id="rId1"/>
  <headerFooter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Uporabnik sistema Windows</cp:lastModifiedBy>
  <cp:lastPrinted>2022-06-23T09:57:59Z</cp:lastPrinted>
  <dcterms:created xsi:type="dcterms:W3CDTF">2017-02-20T12:44:59Z</dcterms:created>
  <dcterms:modified xsi:type="dcterms:W3CDTF">2022-06-23T09:58:03Z</dcterms:modified>
  <cp:category/>
  <cp:version/>
  <cp:contentType/>
  <cp:contentStatus/>
</cp:coreProperties>
</file>