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025" activeTab="0"/>
  </bookViews>
  <sheets>
    <sheet name="sklop 1 - NOVE PNEVMATIKE" sheetId="1" r:id="rId1"/>
    <sheet name="sklop 2 - OBNOVLJENE PNEVMATIKE" sheetId="2" r:id="rId2"/>
  </sheets>
  <definedNames>
    <definedName name="_xlnm.Print_Area" localSheetId="0">'sklop 1 - NOVE PNEVMATIKE'!$A$1:$N$44</definedName>
    <definedName name="_xlnm.Print_Area" localSheetId="1">'sklop 2 - OBNOVLJENE PNEVMATIKE'!$A$1:$K$30</definedName>
  </definedNames>
  <calcPr fullCalcOnLoad="1"/>
</workbook>
</file>

<file path=xl/sharedStrings.xml><?xml version="1.0" encoding="utf-8"?>
<sst xmlns="http://schemas.openxmlformats.org/spreadsheetml/2006/main" count="228" uniqueCount="97">
  <si>
    <t>Ponudnik: __________________________________________ ,</t>
  </si>
  <si>
    <t>PREDRAČUN št.___________</t>
  </si>
  <si>
    <t>ENOTA</t>
  </si>
  <si>
    <t>SKUPAJ PONUDBENA CENA BREZ DDV</t>
  </si>
  <si>
    <t>% DDV</t>
  </si>
  <si>
    <t>SKUPNA PONUDBENA CENA z DDV</t>
  </si>
  <si>
    <t xml:space="preserve">ZAP. ŠT. </t>
  </si>
  <si>
    <t>KARKASA LAST NAROČNIKA</t>
  </si>
  <si>
    <t>VREDNOST SKUPAJ brez DDV</t>
  </si>
  <si>
    <t>CENA za enoto brez DDV</t>
  </si>
  <si>
    <t>VRSTA PNEVMATIKE</t>
  </si>
  <si>
    <t>275/70 R 22.5</t>
  </si>
  <si>
    <t>295/80 R 22.5</t>
  </si>
  <si>
    <t>PONUJENA BLAGOVNA ZNAMKA PROFILA</t>
  </si>
  <si>
    <t>OZNAKA PROFILA</t>
  </si>
  <si>
    <t>KOLIČINA</t>
  </si>
  <si>
    <t>KARKASA LAST PRODAJALCA</t>
  </si>
  <si>
    <t xml:space="preserve">ZAHTEVE NAROČNIKA </t>
  </si>
  <si>
    <t>kos</t>
  </si>
  <si>
    <t>5</t>
  </si>
  <si>
    <t xml:space="preserve">PONUJENA BLAGOVNA ZNAMKA </t>
  </si>
  <si>
    <t>225/75 R 16C</t>
  </si>
  <si>
    <t>2</t>
  </si>
  <si>
    <t>3</t>
  </si>
  <si>
    <t>4</t>
  </si>
  <si>
    <t>CENA SKUPAJ brez DDV</t>
  </si>
  <si>
    <t>6</t>
  </si>
  <si>
    <t>7</t>
  </si>
  <si>
    <t>9</t>
  </si>
  <si>
    <t>265/70 R 19,5</t>
  </si>
  <si>
    <t>1</t>
  </si>
  <si>
    <t>8</t>
  </si>
  <si>
    <t>10</t>
  </si>
  <si>
    <t>EKONOMSKI PRERAČUN:</t>
  </si>
  <si>
    <t>A</t>
  </si>
  <si>
    <t>B</t>
  </si>
  <si>
    <t>C</t>
  </si>
  <si>
    <t xml:space="preserve">1. VREDNOST SKUPAJ brez DDV bomo spremenili v točke, </t>
  </si>
  <si>
    <t>5. v spodnji tabeli so vse formule nastavljene, ponudniki samo ustrezno izpolnijo predračun, pri tem se izpolni tudi spodnja tabela, kjer je razvidno število točk ponudbe.</t>
  </si>
  <si>
    <t>EKONOMSKA VREDNOST PONUDBE</t>
  </si>
  <si>
    <t>GLOBINA PROFILA (mm)</t>
  </si>
  <si>
    <t xml:space="preserve">225/75 R 16C </t>
  </si>
  <si>
    <t>225/75 R 16C M+S</t>
  </si>
  <si>
    <t>najmanj 9</t>
  </si>
  <si>
    <t>najmanj 10</t>
  </si>
  <si>
    <t>295/80 R 22.5 M+S</t>
  </si>
  <si>
    <t>OS</t>
  </si>
  <si>
    <t>najmanj 18</t>
  </si>
  <si>
    <t>najmanj 19</t>
  </si>
  <si>
    <t>pogonska</t>
  </si>
  <si>
    <t>vodilna</t>
  </si>
  <si>
    <t xml:space="preserve">ŠTEVILO PRIDOBLJENIH TOČK </t>
  </si>
  <si>
    <t>3. zmnožimo točke in dodatne procente za pnevmatike razreda A, B in C po postavkah in nato seštejemo skupaj,</t>
  </si>
  <si>
    <t xml:space="preserve">295/80 R 22.5 </t>
  </si>
  <si>
    <t>Razred glede na Oprijem v mokrem</t>
  </si>
  <si>
    <t>Zahteve naročnika:</t>
  </si>
  <si>
    <t>2. ponujene pnevmatike so najmanj v razredu C glede Oprijema na mokrem (stolpec I) in</t>
  </si>
  <si>
    <t>1 črni val - nizka</t>
  </si>
  <si>
    <t xml:space="preserve">Kotalni upor -poraba goriva  (zahtevan razred je določil naročnik) </t>
  </si>
  <si>
    <t>Oprijem v mokrem (zahtevan  razred je C ali boljši)</t>
  </si>
  <si>
    <t>Glasnost - emisija hrupa (zahtevan razred je določil naročnik)</t>
  </si>
  <si>
    <t>PREDRAČUN - sklop 1                                                                                                                                                                                                                                                           priloga 2/1-1</t>
  </si>
  <si>
    <t xml:space="preserve">1. skladno z zahtevo iz Uredbe o zelenem javnem naročanju je naročnik določil razrede za Kotalni upor - porabo goriva (stolpec H).  </t>
  </si>
  <si>
    <t>Boljšo kakovost ponujenih pnevmatik razreda A in B v primerjavi z razredom C bomo kriterij Oprejem v mokrem v spodnji tabeli nagradili z preračunom na ekonomsko ugodnejšo ponudbo s preračunom številom točk in sicer na naslednji način:</t>
  </si>
  <si>
    <t>2. če je ponudnik ponudil pnevmatika razreda A, se zmanjša število pridobljenih točk za 2%; če je ponudil B, se zmanjša število pridobljenih točk  za 1%; če je pa ponudil C, število točk ostane enako.</t>
  </si>
  <si>
    <t>4. ponudba, ki ima najmanjše število točk, je ekonomsko najugodnejša.</t>
  </si>
  <si>
    <t>PREDRAČUN - sklop 2                                                                                                                                                                                                                                    priloga 2/1-2</t>
  </si>
  <si>
    <t>(kraj, datum)</t>
  </si>
  <si>
    <t>(ime in priimek ter podpis odgovorne osebe)</t>
  </si>
  <si>
    <t>3PMSF, M+S, index nos. 120/121</t>
  </si>
  <si>
    <t>3PMSF, M+S</t>
  </si>
  <si>
    <t>3PMSF, M+S, po mestu</t>
  </si>
  <si>
    <t>3PMSF, M+S, slika št. 1</t>
  </si>
  <si>
    <t>3PMSF, M+S, slika št. 2</t>
  </si>
  <si>
    <t>3PMSF, M+S, slika št. 3</t>
  </si>
  <si>
    <t>najmanj 14</t>
  </si>
  <si>
    <t xml:space="preserve"> index nos. 120/121</t>
  </si>
  <si>
    <t>D</t>
  </si>
  <si>
    <t>vsaj 2 črna vala - srednja</t>
  </si>
  <si>
    <t>Opomba:</t>
  </si>
  <si>
    <t>11</t>
  </si>
  <si>
    <t>12</t>
  </si>
  <si>
    <t>13</t>
  </si>
  <si>
    <t>14</t>
  </si>
  <si>
    <t>15</t>
  </si>
  <si>
    <t>16</t>
  </si>
  <si>
    <t>Naročnik želi, da ponudniki  pri postavkah 5 do 7 in 13 do 15 obnovijo tudi bočnico na eni strani pnevmatike. Na bočnici morajo biti odtisnjeni vsi podatki, kot je predpisano po veljavni zakonodaji.</t>
  </si>
  <si>
    <t>3PMSF, M+S, slika št. 1, bočnica</t>
  </si>
  <si>
    <t>3PMSF, M+S, slika št. 2, bočnica</t>
  </si>
  <si>
    <t>3PMSF, M+S, slika št. 3, bočnica</t>
  </si>
  <si>
    <t>3. ponujene pnevmatike morajo imeti glasnost 1 črni val (stolpec J) poz. 3 do 7  in vsaj 2 črna vala poz 1 in 2.</t>
  </si>
  <si>
    <t>najmanj 14,5</t>
  </si>
  <si>
    <t>najmanj 13,5</t>
  </si>
  <si>
    <t>najmanj 16,5</t>
  </si>
  <si>
    <t>najmanj 17,5</t>
  </si>
  <si>
    <r>
      <t xml:space="preserve">ki oddajamo ponudbo za javno naročilo št.: </t>
    </r>
    <r>
      <rPr>
        <b/>
        <sz val="10"/>
        <color indexed="8"/>
        <rFont val="Tahoma"/>
        <family val="2"/>
      </rPr>
      <t>LPP-109/21  – Dobava novih in obnovljenih pnevmatik za sklop 1: nove pnevmatike</t>
    </r>
  </si>
  <si>
    <r>
      <t xml:space="preserve">ki oddajamo ponudbo za javno naročilo št.: </t>
    </r>
    <r>
      <rPr>
        <b/>
        <sz val="10"/>
        <color indexed="8"/>
        <rFont val="Tahoma"/>
        <family val="2"/>
      </rPr>
      <t>LPP-109/21 – Dobava novih in obnovljenih pnevmatik za sklop 2: obnovljene pnevmatike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</si>
</sst>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&quot; &quot;;[Red]&quot;-&quot;#,##0.00&quot; &quot;"/>
    <numFmt numFmtId="175" formatCode="#,##0;[Red]&quot;-&quot;#,##0"/>
    <numFmt numFmtId="176" formatCode="#,##0.00;[Red]&quot;-&quot;#,##0.00"/>
    <numFmt numFmtId="177" formatCode="#,##0.00;[Red]#,##0.00"/>
    <numFmt numFmtId="178" formatCode="[$-424]General"/>
    <numFmt numFmtId="179" formatCode="#,##0.00&quot; &quot;[$€-424];[Red]&quot;-&quot;#,##0.00&quot; &quot;[$€-424]"/>
    <numFmt numFmtId="180" formatCode="#,##0;[Red]#,##0"/>
    <numFmt numFmtId="181" formatCode="#,##0.00_ ;\-#,##0.00\ "/>
    <numFmt numFmtId="182" formatCode="#,##0_ ;[Red]\-#,##0\ 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</numFmts>
  <fonts count="8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1"/>
      <family val="0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SimSun"/>
      <family val="0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i/>
      <sz val="16"/>
      <color indexed="8"/>
      <name val="Calibri"/>
      <family val="2"/>
    </font>
    <font>
      <u val="single"/>
      <sz val="11"/>
      <color indexed="12"/>
      <name val="Arial"/>
      <family val="2"/>
    </font>
    <font>
      <sz val="10"/>
      <color indexed="8"/>
      <name val="Arial"/>
      <family val="2"/>
    </font>
    <font>
      <u val="single"/>
      <sz val="11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4"/>
      <color indexed="8"/>
      <name val="Tahoma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8"/>
      <color rgb="FF003366"/>
      <name val="Cambria1"/>
      <family val="0"/>
    </font>
    <font>
      <b/>
      <sz val="18"/>
      <color rgb="FF003366"/>
      <name val="Cambria"/>
      <family val="1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theme="1"/>
      <name val="SimSun"/>
      <family val="0"/>
    </font>
    <font>
      <b/>
      <sz val="11"/>
      <color rgb="FF333333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b/>
      <sz val="15"/>
      <color rgb="FF003366"/>
      <name val="Calibri"/>
      <family val="2"/>
    </font>
    <font>
      <b/>
      <i/>
      <sz val="16"/>
      <color rgb="FF000000"/>
      <name val="Calibri"/>
      <family val="2"/>
    </font>
    <font>
      <u val="single"/>
      <sz val="11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14"/>
      <color theme="1"/>
      <name val="Tahom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/>
      <right/>
      <top/>
      <bottom style="thin">
        <color rgb="FF33339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</borders>
  <cellStyleXfs count="1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>
      <alignment/>
      <protection/>
    </xf>
    <xf numFmtId="0" fontId="34" fillId="9" borderId="0">
      <alignment/>
      <protection/>
    </xf>
    <xf numFmtId="0" fontId="34" fillId="10" borderId="0">
      <alignment/>
      <protection/>
    </xf>
    <xf numFmtId="0" fontId="34" fillId="11" borderId="0">
      <alignment/>
      <protection/>
    </xf>
    <xf numFmtId="0" fontId="34" fillId="12" borderId="0">
      <alignment/>
      <protection/>
    </xf>
    <xf numFmtId="0" fontId="34" fillId="13" borderId="0">
      <alignment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>
      <alignment/>
      <protection/>
    </xf>
    <xf numFmtId="0" fontId="34" fillId="21" borderId="0">
      <alignment/>
      <protection/>
    </xf>
    <xf numFmtId="0" fontId="34" fillId="22" borderId="0">
      <alignment/>
      <protection/>
    </xf>
    <xf numFmtId="0" fontId="34" fillId="11" borderId="0">
      <alignment/>
      <protection/>
    </xf>
    <xf numFmtId="0" fontId="34" fillId="20" borderId="0">
      <alignment/>
      <protection/>
    </xf>
    <xf numFmtId="0" fontId="34" fillId="23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>
      <alignment/>
      <protection/>
    </xf>
    <xf numFmtId="0" fontId="36" fillId="21" borderId="0">
      <alignment/>
      <protection/>
    </xf>
    <xf numFmtId="0" fontId="36" fillId="22" borderId="0">
      <alignment/>
      <protection/>
    </xf>
    <xf numFmtId="0" fontId="36" fillId="31" borderId="0">
      <alignment/>
      <protection/>
    </xf>
    <xf numFmtId="0" fontId="36" fillId="32" borderId="0">
      <alignment/>
      <protection/>
    </xf>
    <xf numFmtId="0" fontId="36" fillId="33" borderId="0">
      <alignment/>
      <protection/>
    </xf>
    <xf numFmtId="0" fontId="36" fillId="34" borderId="0">
      <alignment/>
      <protection/>
    </xf>
    <xf numFmtId="0" fontId="36" fillId="35" borderId="0">
      <alignment/>
      <protection/>
    </xf>
    <xf numFmtId="0" fontId="36" fillId="36" borderId="0">
      <alignment/>
      <protection/>
    </xf>
    <xf numFmtId="0" fontId="36" fillId="31" borderId="0">
      <alignment/>
      <protection/>
    </xf>
    <xf numFmtId="0" fontId="36" fillId="32" borderId="0">
      <alignment/>
      <protection/>
    </xf>
    <xf numFmtId="0" fontId="36" fillId="37" borderId="0">
      <alignment/>
      <protection/>
    </xf>
    <xf numFmtId="0" fontId="37" fillId="9" borderId="0">
      <alignment/>
      <protection/>
    </xf>
    <xf numFmtId="0" fontId="38" fillId="38" borderId="1">
      <alignment/>
      <protection/>
    </xf>
    <xf numFmtId="0" fontId="39" fillId="39" borderId="2">
      <alignment/>
      <protection/>
    </xf>
    <xf numFmtId="0" fontId="40" fillId="40" borderId="0" applyNumberFormat="0" applyBorder="0" applyAlignment="0" applyProtection="0"/>
    <xf numFmtId="0" fontId="34" fillId="8" borderId="0">
      <alignment/>
      <protection/>
    </xf>
    <xf numFmtId="178" fontId="34" fillId="8" borderId="0">
      <alignment/>
      <protection/>
    </xf>
    <xf numFmtId="0" fontId="34" fillId="9" borderId="0">
      <alignment/>
      <protection/>
    </xf>
    <xf numFmtId="178" fontId="34" fillId="9" borderId="0">
      <alignment/>
      <protection/>
    </xf>
    <xf numFmtId="0" fontId="34" fillId="10" borderId="0">
      <alignment/>
      <protection/>
    </xf>
    <xf numFmtId="178" fontId="34" fillId="10" borderId="0">
      <alignment/>
      <protection/>
    </xf>
    <xf numFmtId="0" fontId="34" fillId="11" borderId="0">
      <alignment/>
      <protection/>
    </xf>
    <xf numFmtId="178" fontId="34" fillId="11" borderId="0">
      <alignment/>
      <protection/>
    </xf>
    <xf numFmtId="0" fontId="34" fillId="12" borderId="0">
      <alignment/>
      <protection/>
    </xf>
    <xf numFmtId="178" fontId="34" fillId="12" borderId="0">
      <alignment/>
      <protection/>
    </xf>
    <xf numFmtId="0" fontId="34" fillId="13" borderId="0">
      <alignment/>
      <protection/>
    </xf>
    <xf numFmtId="178" fontId="34" fillId="13" borderId="0">
      <alignment/>
      <protection/>
    </xf>
    <xf numFmtId="0" fontId="34" fillId="20" borderId="0">
      <alignment/>
      <protection/>
    </xf>
    <xf numFmtId="178" fontId="34" fillId="20" borderId="0">
      <alignment/>
      <protection/>
    </xf>
    <xf numFmtId="0" fontId="34" fillId="21" borderId="0">
      <alignment/>
      <protection/>
    </xf>
    <xf numFmtId="178" fontId="34" fillId="21" borderId="0">
      <alignment/>
      <protection/>
    </xf>
    <xf numFmtId="0" fontId="34" fillId="22" borderId="0">
      <alignment/>
      <protection/>
    </xf>
    <xf numFmtId="178" fontId="34" fillId="22" borderId="0">
      <alignment/>
      <protection/>
    </xf>
    <xf numFmtId="0" fontId="34" fillId="11" borderId="0">
      <alignment/>
      <protection/>
    </xf>
    <xf numFmtId="178" fontId="34" fillId="11" borderId="0">
      <alignment/>
      <protection/>
    </xf>
    <xf numFmtId="0" fontId="34" fillId="20" borderId="0">
      <alignment/>
      <protection/>
    </xf>
    <xf numFmtId="178" fontId="34" fillId="20" borderId="0">
      <alignment/>
      <protection/>
    </xf>
    <xf numFmtId="0" fontId="34" fillId="23" borderId="0">
      <alignment/>
      <protection/>
    </xf>
    <xf numFmtId="178" fontId="34" fillId="23" borderId="0">
      <alignment/>
      <protection/>
    </xf>
    <xf numFmtId="0" fontId="36" fillId="30" borderId="0">
      <alignment/>
      <protection/>
    </xf>
    <xf numFmtId="178" fontId="36" fillId="30" borderId="0">
      <alignment/>
      <protection/>
    </xf>
    <xf numFmtId="0" fontId="36" fillId="21" borderId="0">
      <alignment/>
      <protection/>
    </xf>
    <xf numFmtId="178" fontId="36" fillId="21" borderId="0">
      <alignment/>
      <protection/>
    </xf>
    <xf numFmtId="0" fontId="36" fillId="22" borderId="0">
      <alignment/>
      <protection/>
    </xf>
    <xf numFmtId="178" fontId="36" fillId="22" borderId="0">
      <alignment/>
      <protection/>
    </xf>
    <xf numFmtId="0" fontId="36" fillId="31" borderId="0">
      <alignment/>
      <protection/>
    </xf>
    <xf numFmtId="178" fontId="36" fillId="31" borderId="0">
      <alignment/>
      <protection/>
    </xf>
    <xf numFmtId="0" fontId="36" fillId="32" borderId="0">
      <alignment/>
      <protection/>
    </xf>
    <xf numFmtId="178" fontId="36" fillId="32" borderId="0">
      <alignment/>
      <protection/>
    </xf>
    <xf numFmtId="0" fontId="36" fillId="33" borderId="0">
      <alignment/>
      <protection/>
    </xf>
    <xf numFmtId="178" fontId="36" fillId="33" borderId="0">
      <alignment/>
      <protection/>
    </xf>
    <xf numFmtId="0" fontId="36" fillId="34" borderId="0">
      <alignment/>
      <protection/>
    </xf>
    <xf numFmtId="178" fontId="36" fillId="34" borderId="0">
      <alignment/>
      <protection/>
    </xf>
    <xf numFmtId="0" fontId="36" fillId="35" borderId="0">
      <alignment/>
      <protection/>
    </xf>
    <xf numFmtId="178" fontId="36" fillId="35" borderId="0">
      <alignment/>
      <protection/>
    </xf>
    <xf numFmtId="0" fontId="36" fillId="36" borderId="0">
      <alignment/>
      <protection/>
    </xf>
    <xf numFmtId="178" fontId="36" fillId="36" borderId="0">
      <alignment/>
      <protection/>
    </xf>
    <xf numFmtId="0" fontId="36" fillId="31" borderId="0">
      <alignment/>
      <protection/>
    </xf>
    <xf numFmtId="178" fontId="36" fillId="31" borderId="0">
      <alignment/>
      <protection/>
    </xf>
    <xf numFmtId="0" fontId="36" fillId="32" borderId="0">
      <alignment/>
      <protection/>
    </xf>
    <xf numFmtId="178" fontId="36" fillId="32" borderId="0">
      <alignment/>
      <protection/>
    </xf>
    <xf numFmtId="0" fontId="36" fillId="37" borderId="0">
      <alignment/>
      <protection/>
    </xf>
    <xf numFmtId="178" fontId="36" fillId="37" borderId="0">
      <alignment/>
      <protection/>
    </xf>
    <xf numFmtId="0" fontId="37" fillId="9" borderId="0">
      <alignment/>
      <protection/>
    </xf>
    <xf numFmtId="178" fontId="37" fillId="9" borderId="0">
      <alignment/>
      <protection/>
    </xf>
    <xf numFmtId="0" fontId="38" fillId="38" borderId="1">
      <alignment/>
      <protection/>
    </xf>
    <xf numFmtId="178" fontId="38" fillId="38" borderId="1">
      <alignment/>
      <protection/>
    </xf>
    <xf numFmtId="0" fontId="39" fillId="39" borderId="2">
      <alignment/>
      <protection/>
    </xf>
    <xf numFmtId="178" fontId="39" fillId="39" borderId="2">
      <alignment/>
      <protection/>
    </xf>
    <xf numFmtId="0" fontId="41" fillId="0" borderId="0">
      <alignment/>
      <protection/>
    </xf>
    <xf numFmtId="178" fontId="41" fillId="0" borderId="0">
      <alignment/>
      <protection/>
    </xf>
    <xf numFmtId="0" fontId="42" fillId="10" borderId="0">
      <alignment/>
      <protection/>
    </xf>
    <xf numFmtId="178" fontId="42" fillId="10" borderId="0">
      <alignment/>
      <protection/>
    </xf>
    <xf numFmtId="0" fontId="43" fillId="0" borderId="0">
      <alignment/>
      <protection/>
    </xf>
    <xf numFmtId="178" fontId="44" fillId="0" borderId="0">
      <alignment/>
      <protection/>
    </xf>
    <xf numFmtId="0" fontId="45" fillId="0" borderId="3">
      <alignment/>
      <protection/>
    </xf>
    <xf numFmtId="178" fontId="45" fillId="0" borderId="3">
      <alignment/>
      <protection/>
    </xf>
    <xf numFmtId="0" fontId="46" fillId="0" borderId="4">
      <alignment/>
      <protection/>
    </xf>
    <xf numFmtId="178" fontId="46" fillId="0" borderId="4">
      <alignment/>
      <protection/>
    </xf>
    <xf numFmtId="0" fontId="46" fillId="0" borderId="0">
      <alignment/>
      <protection/>
    </xf>
    <xf numFmtId="178" fontId="46" fillId="0" borderId="0">
      <alignment/>
      <protection/>
    </xf>
    <xf numFmtId="0" fontId="47" fillId="13" borderId="1">
      <alignment/>
      <protection/>
    </xf>
    <xf numFmtId="178" fontId="47" fillId="13" borderId="1">
      <alignment/>
      <protection/>
    </xf>
    <xf numFmtId="0" fontId="48" fillId="0" borderId="5">
      <alignment/>
      <protection/>
    </xf>
    <xf numFmtId="178" fontId="48" fillId="0" borderId="5">
      <alignment/>
      <protection/>
    </xf>
    <xf numFmtId="0" fontId="49" fillId="41" borderId="0">
      <alignment/>
      <protection/>
    </xf>
    <xf numFmtId="178" fontId="49" fillId="41" borderId="0">
      <alignment/>
      <protection/>
    </xf>
    <xf numFmtId="0" fontId="34" fillId="0" borderId="0">
      <alignment/>
      <protection/>
    </xf>
    <xf numFmtId="178" fontId="34" fillId="0" borderId="0">
      <alignment/>
      <protection/>
    </xf>
    <xf numFmtId="0" fontId="50" fillId="42" borderId="6">
      <alignment/>
      <protection/>
    </xf>
    <xf numFmtId="178" fontId="34" fillId="42" borderId="6">
      <alignment/>
      <protection/>
    </xf>
    <xf numFmtId="0" fontId="51" fillId="38" borderId="7">
      <alignment/>
      <protection/>
    </xf>
    <xf numFmtId="178" fontId="51" fillId="38" borderId="7">
      <alignment/>
      <protection/>
    </xf>
    <xf numFmtId="0" fontId="52" fillId="0" borderId="8">
      <alignment/>
      <protection/>
    </xf>
    <xf numFmtId="178" fontId="52" fillId="0" borderId="8">
      <alignment/>
      <protection/>
    </xf>
    <xf numFmtId="0" fontId="53" fillId="0" borderId="0">
      <alignment/>
      <protection/>
    </xf>
    <xf numFmtId="178" fontId="53" fillId="0" borderId="0">
      <alignment/>
      <protection/>
    </xf>
    <xf numFmtId="0" fontId="41" fillId="0" borderId="0">
      <alignment/>
      <protection/>
    </xf>
    <xf numFmtId="0" fontId="42" fillId="10" borderId="0">
      <alignment/>
      <protection/>
    </xf>
    <xf numFmtId="0" fontId="54" fillId="0" borderId="0">
      <alignment horizontal="center"/>
      <protection/>
    </xf>
    <xf numFmtId="0" fontId="55" fillId="0" borderId="9">
      <alignment/>
      <protection/>
    </xf>
    <xf numFmtId="178" fontId="56" fillId="0" borderId="0">
      <alignment horizontal="center"/>
      <protection/>
    </xf>
    <xf numFmtId="0" fontId="45" fillId="0" borderId="3">
      <alignment/>
      <protection/>
    </xf>
    <xf numFmtId="0" fontId="46" fillId="0" borderId="4">
      <alignment/>
      <protection/>
    </xf>
    <xf numFmtId="0" fontId="46" fillId="0" borderId="0">
      <alignment/>
      <protection/>
    </xf>
    <xf numFmtId="0" fontId="54" fillId="0" borderId="0">
      <alignment horizontal="center" textRotation="90"/>
      <protection/>
    </xf>
    <xf numFmtId="178" fontId="56" fillId="0" borderId="0">
      <alignment horizontal="center" textRotation="90"/>
      <protection/>
    </xf>
    <xf numFmtId="0" fontId="57" fillId="0" borderId="0" applyNumberFormat="0" applyFill="0" applyBorder="0" applyAlignment="0" applyProtection="0"/>
    <xf numFmtId="0" fontId="47" fillId="13" borderId="1">
      <alignment/>
      <protection/>
    </xf>
    <xf numFmtId="0" fontId="58" fillId="43" borderId="10" applyNumberFormat="0" applyAlignment="0" applyProtection="0"/>
    <xf numFmtId="0" fontId="48" fillId="0" borderId="5">
      <alignment/>
      <protection/>
    </xf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55" fillId="0" borderId="9">
      <alignment/>
      <protection/>
    </xf>
    <xf numFmtId="178" fontId="55" fillId="0" borderId="9">
      <alignment/>
      <protection/>
    </xf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0" applyNumberFormat="0" applyFill="0" applyBorder="0" applyAlignment="0" applyProtection="0"/>
    <xf numFmtId="178" fontId="63" fillId="0" borderId="0">
      <alignment/>
      <protection/>
    </xf>
    <xf numFmtId="0" fontId="49" fillId="41" borderId="0">
      <alignment/>
      <protection/>
    </xf>
    <xf numFmtId="0" fontId="64" fillId="44" borderId="0" applyNumberFormat="0" applyBorder="0" applyAlignment="0" applyProtection="0"/>
    <xf numFmtId="0" fontId="50" fillId="42" borderId="6">
      <alignment/>
      <protection/>
    </xf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5" borderId="14" applyNumberFormat="0" applyFont="0" applyAlignment="0" applyProtection="0"/>
    <xf numFmtId="0" fontId="53" fillId="0" borderId="0" applyNumberFormat="0" applyFill="0" applyBorder="0" applyAlignment="0" applyProtection="0"/>
    <xf numFmtId="0" fontId="51" fillId="38" borderId="7">
      <alignment/>
      <protection/>
    </xf>
    <xf numFmtId="0" fontId="66" fillId="0" borderId="0" applyNumberFormat="0" applyFill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67" fillId="0" borderId="15" applyNumberFormat="0" applyFill="0" applyAlignment="0" applyProtection="0"/>
    <xf numFmtId="0" fontId="68" fillId="52" borderId="16" applyNumberFormat="0" applyAlignment="0" applyProtection="0"/>
    <xf numFmtId="0" fontId="69" fillId="43" borderId="17" applyNumberFormat="0" applyAlignment="0" applyProtection="0"/>
    <xf numFmtId="0" fontId="70" fillId="0" borderId="0">
      <alignment/>
      <protection/>
    </xf>
    <xf numFmtId="178" fontId="71" fillId="0" borderId="0">
      <alignment/>
      <protection/>
    </xf>
    <xf numFmtId="179" fontId="70" fillId="0" borderId="0">
      <alignment/>
      <protection/>
    </xf>
    <xf numFmtId="179" fontId="71" fillId="0" borderId="0">
      <alignment/>
      <protection/>
    </xf>
    <xf numFmtId="0" fontId="72" fillId="53" borderId="0" applyNumberFormat="0" applyBorder="0" applyAlignment="0" applyProtection="0"/>
    <xf numFmtId="0" fontId="43" fillId="0" borderId="0">
      <alignment/>
      <protection/>
    </xf>
    <xf numFmtId="0" fontId="52" fillId="0" borderId="8">
      <alignment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54" borderId="17" applyNumberFormat="0" applyAlignment="0" applyProtection="0"/>
    <xf numFmtId="0" fontId="74" fillId="0" borderId="18" applyNumberFormat="0" applyFill="0" applyAlignment="0" applyProtection="0"/>
    <xf numFmtId="0" fontId="53" fillId="0" borderId="0">
      <alignment/>
      <protection/>
    </xf>
  </cellStyleXfs>
  <cellXfs count="103">
    <xf numFmtId="0" fontId="0" fillId="0" borderId="0" xfId="0" applyAlignment="1">
      <alignment/>
    </xf>
    <xf numFmtId="0" fontId="75" fillId="0" borderId="0" xfId="0" applyFont="1" applyFill="1" applyAlignment="1">
      <alignment shrinkToFit="1"/>
    </xf>
    <xf numFmtId="0" fontId="75" fillId="0" borderId="0" xfId="0" applyFont="1" applyFill="1" applyAlignment="1" applyProtection="1">
      <alignment horizontal="right" shrinkToFit="1"/>
      <protection locked="0"/>
    </xf>
    <xf numFmtId="0" fontId="76" fillId="0" borderId="0" xfId="0" applyFont="1" applyFill="1" applyBorder="1" applyAlignment="1">
      <alignment horizontal="center" shrinkToFit="1"/>
    </xf>
    <xf numFmtId="0" fontId="76" fillId="0" borderId="0" xfId="0" applyFont="1" applyFill="1" applyBorder="1" applyAlignment="1">
      <alignment shrinkToFit="1"/>
    </xf>
    <xf numFmtId="0" fontId="76" fillId="0" borderId="0" xfId="0" applyFont="1" applyFill="1" applyBorder="1" applyAlignment="1" applyProtection="1">
      <alignment horizontal="right" shrinkToFit="1"/>
      <protection locked="0"/>
    </xf>
    <xf numFmtId="177" fontId="75" fillId="0" borderId="19" xfId="0" applyNumberFormat="1" applyFont="1" applyFill="1" applyBorder="1" applyAlignment="1">
      <alignment shrinkToFit="1"/>
    </xf>
    <xf numFmtId="0" fontId="75" fillId="0" borderId="19" xfId="0" applyFont="1" applyFill="1" applyBorder="1" applyAlignment="1" applyProtection="1">
      <alignment horizontal="center" shrinkToFit="1"/>
      <protection/>
    </xf>
    <xf numFmtId="178" fontId="34" fillId="0" borderId="19" xfId="134" applyBorder="1" applyAlignment="1" applyProtection="1">
      <alignment horizontal="center"/>
      <protection/>
    </xf>
    <xf numFmtId="174" fontId="34" fillId="55" borderId="19" xfId="134" applyNumberFormat="1" applyFill="1" applyBorder="1" applyProtection="1">
      <alignment/>
      <protection locked="0"/>
    </xf>
    <xf numFmtId="0" fontId="75" fillId="0" borderId="0" xfId="0" applyFont="1" applyFill="1" applyAlignment="1">
      <alignment horizontal="center" shrinkToFit="1"/>
    </xf>
    <xf numFmtId="0" fontId="77" fillId="0" borderId="0" xfId="0" applyFont="1" applyFill="1" applyBorder="1" applyAlignment="1">
      <alignment shrinkToFit="1"/>
    </xf>
    <xf numFmtId="0" fontId="75" fillId="0" borderId="0" xfId="0" applyFont="1" applyFill="1" applyBorder="1" applyAlignment="1" applyProtection="1">
      <alignment horizontal="right" shrinkToFit="1"/>
      <protection locked="0"/>
    </xf>
    <xf numFmtId="177" fontId="76" fillId="0" borderId="0" xfId="0" applyNumberFormat="1" applyFont="1" applyFill="1" applyBorder="1" applyAlignment="1">
      <alignment horizontal="center"/>
    </xf>
    <xf numFmtId="0" fontId="75" fillId="0" borderId="0" xfId="0" applyFont="1" applyFill="1" applyAlignment="1" applyProtection="1">
      <alignment horizontal="center" shrinkToFit="1"/>
      <protection/>
    </xf>
    <xf numFmtId="0" fontId="75" fillId="0" borderId="0" xfId="0" applyFont="1" applyFill="1" applyAlignment="1" applyProtection="1">
      <alignment shrinkToFit="1"/>
      <protection/>
    </xf>
    <xf numFmtId="0" fontId="75" fillId="0" borderId="0" xfId="0" applyFont="1" applyFill="1" applyAlignment="1" applyProtection="1">
      <alignment horizontal="right" shrinkToFit="1"/>
      <protection/>
    </xf>
    <xf numFmtId="0" fontId="78" fillId="55" borderId="19" xfId="0" applyFont="1" applyFill="1" applyBorder="1" applyAlignment="1" applyProtection="1">
      <alignment horizontal="center" shrinkToFit="1"/>
      <protection/>
    </xf>
    <xf numFmtId="0" fontId="76" fillId="56" borderId="20" xfId="0" applyFont="1" applyFill="1" applyBorder="1" applyAlignment="1" applyProtection="1">
      <alignment horizontal="center" vertical="center" wrapText="1"/>
      <protection/>
    </xf>
    <xf numFmtId="0" fontId="76" fillId="56" borderId="20" xfId="0" applyFont="1" applyFill="1" applyBorder="1" applyAlignment="1" applyProtection="1">
      <alignment horizontal="center" vertical="center" wrapText="1"/>
      <protection locked="0"/>
    </xf>
    <xf numFmtId="0" fontId="76" fillId="56" borderId="20" xfId="0" applyFont="1" applyFill="1" applyBorder="1" applyAlignment="1">
      <alignment horizontal="center" vertical="center" wrapText="1"/>
    </xf>
    <xf numFmtId="180" fontId="34" fillId="0" borderId="19" xfId="134" applyNumberFormat="1" applyBorder="1" applyAlignment="1" applyProtection="1">
      <alignment horizontal="center"/>
      <protection/>
    </xf>
    <xf numFmtId="0" fontId="78" fillId="55" borderId="19" xfId="0" applyFont="1" applyFill="1" applyBorder="1" applyAlignment="1" applyProtection="1">
      <alignment horizontal="left" shrinkToFit="1"/>
      <protection/>
    </xf>
    <xf numFmtId="0" fontId="77" fillId="55" borderId="19" xfId="0" applyFont="1" applyFill="1" applyBorder="1" applyAlignment="1" applyProtection="1">
      <alignment horizontal="left" shrinkToFit="1"/>
      <protection/>
    </xf>
    <xf numFmtId="0" fontId="75" fillId="0" borderId="0" xfId="0" applyFont="1" applyFill="1" applyBorder="1" applyAlignment="1" applyProtection="1">
      <alignment horizontal="left" shrinkToFit="1"/>
      <protection/>
    </xf>
    <xf numFmtId="49" fontId="75" fillId="0" borderId="19" xfId="0" applyNumberFormat="1" applyFont="1" applyFill="1" applyBorder="1" applyAlignment="1" applyProtection="1">
      <alignment horizontal="center" shrinkToFit="1"/>
      <protection/>
    </xf>
    <xf numFmtId="180" fontId="34" fillId="0" borderId="20" xfId="134" applyNumberFormat="1" applyBorder="1" applyAlignment="1" applyProtection="1">
      <alignment horizontal="center"/>
      <protection/>
    </xf>
    <xf numFmtId="177" fontId="76" fillId="56" borderId="21" xfId="0" applyNumberFormat="1" applyFont="1" applyFill="1" applyBorder="1" applyAlignment="1" applyProtection="1">
      <alignment horizontal="center"/>
      <protection/>
    </xf>
    <xf numFmtId="177" fontId="76" fillId="56" borderId="22" xfId="0" applyNumberFormat="1" applyFont="1" applyFill="1" applyBorder="1" applyAlignment="1" applyProtection="1">
      <alignment horizontal="center"/>
      <protection/>
    </xf>
    <xf numFmtId="0" fontId="75" fillId="0" borderId="0" xfId="0" applyFont="1" applyFill="1" applyBorder="1" applyAlignment="1" applyProtection="1">
      <alignment horizontal="left" shrinkToFit="1"/>
      <protection/>
    </xf>
    <xf numFmtId="0" fontId="76" fillId="0" borderId="0" xfId="0" applyFont="1" applyFill="1" applyBorder="1" applyAlignment="1" applyProtection="1">
      <alignment horizontal="left" shrinkToFit="1"/>
      <protection/>
    </xf>
    <xf numFmtId="0" fontId="76" fillId="0" borderId="0" xfId="0" applyFont="1" applyFill="1" applyBorder="1" applyAlignment="1" applyProtection="1">
      <alignment horizontal="center" shrinkToFit="1"/>
      <protection/>
    </xf>
    <xf numFmtId="0" fontId="76" fillId="0" borderId="0" xfId="0" applyFont="1" applyFill="1" applyBorder="1" applyAlignment="1" applyProtection="1">
      <alignment shrinkToFit="1"/>
      <protection/>
    </xf>
    <xf numFmtId="0" fontId="76" fillId="0" borderId="0" xfId="0" applyFont="1" applyFill="1" applyBorder="1" applyAlignment="1" applyProtection="1">
      <alignment horizontal="right" shrinkToFit="1"/>
      <protection/>
    </xf>
    <xf numFmtId="177" fontId="75" fillId="0" borderId="19" xfId="0" applyNumberFormat="1" applyFont="1" applyFill="1" applyBorder="1" applyAlignment="1" applyProtection="1">
      <alignment shrinkToFit="1"/>
      <protection/>
    </xf>
    <xf numFmtId="0" fontId="78" fillId="55" borderId="19" xfId="0" applyFont="1" applyFill="1" applyBorder="1" applyAlignment="1" applyProtection="1">
      <alignment horizontal="center" shrinkToFit="1"/>
      <protection locked="0"/>
    </xf>
    <xf numFmtId="0" fontId="76" fillId="0" borderId="20" xfId="0" applyFont="1" applyFill="1" applyBorder="1" applyAlignment="1" applyProtection="1">
      <alignment horizontal="center" vertical="center" wrapText="1"/>
      <protection/>
    </xf>
    <xf numFmtId="180" fontId="75" fillId="0" borderId="0" xfId="0" applyNumberFormat="1" applyFont="1" applyFill="1" applyBorder="1" applyAlignment="1" applyProtection="1">
      <alignment horizontal="left" shrinkToFit="1"/>
      <protection/>
    </xf>
    <xf numFmtId="0" fontId="76" fillId="56" borderId="23" xfId="0" applyFont="1" applyFill="1" applyBorder="1" applyAlignment="1" applyProtection="1">
      <alignment horizontal="left" shrinkToFit="1"/>
      <protection/>
    </xf>
    <xf numFmtId="0" fontId="76" fillId="0" borderId="0" xfId="0" applyFont="1" applyFill="1" applyBorder="1" applyAlignment="1" applyProtection="1">
      <alignment horizontal="left" shrinkToFit="1"/>
      <protection/>
    </xf>
    <xf numFmtId="0" fontId="76" fillId="0" borderId="0" xfId="0" applyFont="1" applyFill="1" applyBorder="1" applyAlignment="1" applyProtection="1">
      <alignment horizontal="left"/>
      <protection/>
    </xf>
    <xf numFmtId="0" fontId="76" fillId="56" borderId="21" xfId="0" applyFont="1" applyFill="1" applyBorder="1" applyAlignment="1" applyProtection="1">
      <alignment horizontal="center" vertical="center" wrapText="1"/>
      <protection/>
    </xf>
    <xf numFmtId="186" fontId="76" fillId="0" borderId="21" xfId="0" applyNumberFormat="1" applyFont="1" applyFill="1" applyBorder="1" applyAlignment="1" applyProtection="1">
      <alignment horizontal="right" shrinkToFit="1"/>
      <protection/>
    </xf>
    <xf numFmtId="182" fontId="34" fillId="55" borderId="21" xfId="134" applyNumberFormat="1" applyFill="1" applyBorder="1" applyAlignment="1" applyProtection="1">
      <alignment horizontal="center"/>
      <protection locked="0"/>
    </xf>
    <xf numFmtId="0" fontId="75" fillId="0" borderId="0" xfId="0" applyFont="1" applyFill="1" applyBorder="1" applyAlignment="1" applyProtection="1">
      <alignment horizontal="left" shrinkToFit="1"/>
      <protection/>
    </xf>
    <xf numFmtId="0" fontId="0" fillId="55" borderId="0" xfId="0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 horizontal="left" shrinkToFit="1"/>
      <protection/>
    </xf>
    <xf numFmtId="0" fontId="75" fillId="0" borderId="0" xfId="0" applyFont="1" applyFill="1" applyAlignment="1" applyProtection="1">
      <alignment horizontal="left" shrinkToFit="1"/>
      <protection/>
    </xf>
    <xf numFmtId="0" fontId="76" fillId="56" borderId="20" xfId="0" applyFont="1" applyFill="1" applyBorder="1" applyAlignment="1" applyProtection="1">
      <alignment horizontal="center" vertical="center" wrapText="1"/>
      <protection/>
    </xf>
    <xf numFmtId="0" fontId="76" fillId="56" borderId="24" xfId="0" applyFont="1" applyFill="1" applyBorder="1" applyAlignment="1" applyProtection="1">
      <alignment horizontal="center" vertical="center" wrapText="1"/>
      <protection/>
    </xf>
    <xf numFmtId="0" fontId="76" fillId="56" borderId="2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Border="1" applyAlignment="1" applyProtection="1">
      <alignment horizontal="left" shrinkToFit="1"/>
      <protection/>
    </xf>
    <xf numFmtId="0" fontId="75" fillId="0" borderId="0" xfId="0" applyFont="1" applyFill="1" applyBorder="1" applyAlignment="1" applyProtection="1">
      <alignment horizontal="left" shrinkToFit="1"/>
      <protection/>
    </xf>
    <xf numFmtId="0" fontId="75" fillId="0" borderId="0" xfId="0" applyFont="1" applyFill="1" applyAlignment="1" applyProtection="1">
      <alignment horizontal="left" shrinkToFit="1"/>
      <protection/>
    </xf>
    <xf numFmtId="0" fontId="75" fillId="0" borderId="0" xfId="0" applyFont="1" applyFill="1" applyBorder="1" applyAlignment="1" applyProtection="1">
      <alignment horizontal="left" shrinkToFit="1"/>
      <protection/>
    </xf>
    <xf numFmtId="0" fontId="76" fillId="0" borderId="0" xfId="0" applyFont="1" applyFill="1" applyBorder="1" applyAlignment="1" applyProtection="1">
      <alignment horizontal="left" shrinkToFit="1"/>
      <protection/>
    </xf>
    <xf numFmtId="0" fontId="76" fillId="56" borderId="20" xfId="0" applyFont="1" applyFill="1" applyBorder="1" applyAlignment="1" applyProtection="1">
      <alignment horizontal="center" vertical="center" wrapText="1"/>
      <protection/>
    </xf>
    <xf numFmtId="0" fontId="79" fillId="55" borderId="19" xfId="0" applyFont="1" applyFill="1" applyBorder="1" applyAlignment="1" applyProtection="1">
      <alignment horizontal="center" shrinkToFit="1"/>
      <protection locked="0"/>
    </xf>
    <xf numFmtId="0" fontId="75" fillId="0" borderId="0" xfId="0" applyFont="1" applyFill="1" applyAlignment="1" applyProtection="1">
      <alignment horizontal="left" shrinkToFit="1"/>
      <protection/>
    </xf>
    <xf numFmtId="0" fontId="75" fillId="57" borderId="19" xfId="0" applyFont="1" applyFill="1" applyBorder="1" applyAlignment="1" applyProtection="1">
      <alignment horizontal="center" shrinkToFit="1"/>
      <protection/>
    </xf>
    <xf numFmtId="0" fontId="78" fillId="58" borderId="19" xfId="0" applyFont="1" applyFill="1" applyBorder="1" applyAlignment="1" applyProtection="1">
      <alignment horizontal="left" shrinkToFit="1"/>
      <protection/>
    </xf>
    <xf numFmtId="0" fontId="78" fillId="58" borderId="19" xfId="0" applyFont="1" applyFill="1" applyBorder="1" applyAlignment="1" applyProtection="1">
      <alignment horizontal="center" shrinkToFit="1"/>
      <protection/>
    </xf>
    <xf numFmtId="49" fontId="75" fillId="57" borderId="19" xfId="0" applyNumberFormat="1" applyFont="1" applyFill="1" applyBorder="1" applyAlignment="1" applyProtection="1">
      <alignment horizontal="center" shrinkToFit="1"/>
      <protection/>
    </xf>
    <xf numFmtId="0" fontId="77" fillId="58" borderId="19" xfId="0" applyFont="1" applyFill="1" applyBorder="1" applyAlignment="1" applyProtection="1">
      <alignment horizontal="center" shrinkToFit="1"/>
      <protection locked="0"/>
    </xf>
    <xf numFmtId="178" fontId="34" fillId="57" borderId="19" xfId="134" applyFill="1" applyBorder="1" applyAlignment="1" applyProtection="1">
      <alignment horizontal="center"/>
      <protection/>
    </xf>
    <xf numFmtId="178" fontId="34" fillId="57" borderId="20" xfId="134" applyFill="1" applyBorder="1" applyAlignment="1" applyProtection="1">
      <alignment horizontal="center"/>
      <protection/>
    </xf>
    <xf numFmtId="0" fontId="78" fillId="58" borderId="25" xfId="0" applyFont="1" applyFill="1" applyBorder="1" applyAlignment="1" applyProtection="1">
      <alignment horizontal="left" shrinkToFit="1"/>
      <protection/>
    </xf>
    <xf numFmtId="0" fontId="76" fillId="57" borderId="21" xfId="0" applyFont="1" applyFill="1" applyBorder="1" applyAlignment="1" applyProtection="1">
      <alignment horizontal="center" shrinkToFit="1"/>
      <protection/>
    </xf>
    <xf numFmtId="0" fontId="75" fillId="0" borderId="26" xfId="0" applyFont="1" applyFill="1" applyBorder="1" applyAlignment="1" applyProtection="1">
      <alignment horizontal="right" shrinkToFit="1"/>
      <protection locked="0"/>
    </xf>
    <xf numFmtId="0" fontId="75" fillId="0" borderId="26" xfId="0" applyFont="1" applyFill="1" applyBorder="1" applyAlignment="1">
      <alignment shrinkToFit="1"/>
    </xf>
    <xf numFmtId="0" fontId="78" fillId="57" borderId="19" xfId="0" applyFont="1" applyFill="1" applyBorder="1" applyAlignment="1" applyProtection="1">
      <alignment horizontal="center" shrinkToFit="1"/>
      <protection/>
    </xf>
    <xf numFmtId="180" fontId="75" fillId="0" borderId="0" xfId="0" applyNumberFormat="1" applyFont="1" applyFill="1" applyAlignment="1" applyProtection="1">
      <alignment shrinkToFit="1"/>
      <protection/>
    </xf>
    <xf numFmtId="180" fontId="75" fillId="0" borderId="0" xfId="0" applyNumberFormat="1" applyFont="1" applyFill="1" applyAlignment="1">
      <alignment shrinkToFit="1"/>
    </xf>
    <xf numFmtId="0" fontId="80" fillId="58" borderId="19" xfId="0" applyFont="1" applyFill="1" applyBorder="1" applyAlignment="1" applyProtection="1">
      <alignment horizontal="center" shrinkToFit="1"/>
      <protection locked="0"/>
    </xf>
    <xf numFmtId="0" fontId="81" fillId="0" borderId="0" xfId="0" applyFont="1" applyFill="1" applyAlignment="1">
      <alignment horizontal="center" shrinkToFit="1"/>
    </xf>
    <xf numFmtId="0" fontId="76" fillId="0" borderId="24" xfId="0" applyFont="1" applyFill="1" applyBorder="1" applyAlignment="1" applyProtection="1">
      <alignment horizontal="left" shrinkToFit="1"/>
      <protection/>
    </xf>
    <xf numFmtId="0" fontId="76" fillId="0" borderId="23" xfId="0" applyFont="1" applyFill="1" applyBorder="1" applyAlignment="1" applyProtection="1">
      <alignment horizontal="left" shrinkToFit="1"/>
      <protection/>
    </xf>
    <xf numFmtId="0" fontId="76" fillId="0" borderId="27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/>
      <protection/>
    </xf>
    <xf numFmtId="0" fontId="75" fillId="0" borderId="0" xfId="0" applyFont="1" applyFill="1" applyBorder="1" applyAlignment="1" applyProtection="1">
      <alignment horizontal="left" shrinkToFit="1"/>
      <protection locked="0"/>
    </xf>
    <xf numFmtId="0" fontId="75" fillId="0" borderId="0" xfId="0" applyFont="1" applyFill="1" applyBorder="1" applyAlignment="1" applyProtection="1">
      <alignment horizontal="left" shrinkToFit="1"/>
      <protection/>
    </xf>
    <xf numFmtId="0" fontId="75" fillId="0" borderId="0" xfId="0" applyFont="1" applyFill="1" applyAlignment="1" applyProtection="1">
      <alignment horizontal="left" shrinkToFit="1"/>
      <protection/>
    </xf>
    <xf numFmtId="0" fontId="0" fillId="55" borderId="28" xfId="0" applyFill="1" applyBorder="1" applyAlignment="1" applyProtection="1">
      <alignment/>
      <protection/>
    </xf>
    <xf numFmtId="0" fontId="76" fillId="56" borderId="29" xfId="0" applyFont="1" applyFill="1" applyBorder="1" applyAlignment="1" applyProtection="1">
      <alignment horizontal="center" vertical="center" wrapText="1"/>
      <protection/>
    </xf>
    <xf numFmtId="0" fontId="76" fillId="56" borderId="30" xfId="0" applyFont="1" applyFill="1" applyBorder="1" applyAlignment="1" applyProtection="1">
      <alignment horizontal="center" vertical="center" wrapText="1"/>
      <protection/>
    </xf>
    <xf numFmtId="0" fontId="76" fillId="56" borderId="21" xfId="0" applyFont="1" applyFill="1" applyBorder="1" applyAlignment="1" applyProtection="1">
      <alignment horizontal="center" vertical="center" wrapText="1"/>
      <protection/>
    </xf>
    <xf numFmtId="0" fontId="76" fillId="56" borderId="20" xfId="0" applyFont="1" applyFill="1" applyBorder="1" applyAlignment="1" applyProtection="1">
      <alignment horizontal="center" vertical="center" wrapText="1"/>
      <protection/>
    </xf>
    <xf numFmtId="0" fontId="76" fillId="56" borderId="31" xfId="0" applyFont="1" applyFill="1" applyBorder="1" applyAlignment="1" applyProtection="1">
      <alignment horizontal="center" vertical="center" wrapText="1"/>
      <protection/>
    </xf>
    <xf numFmtId="0" fontId="0" fillId="55" borderId="0" xfId="0" applyFill="1" applyBorder="1" applyAlignment="1" applyProtection="1">
      <alignment/>
      <protection/>
    </xf>
    <xf numFmtId="0" fontId="77" fillId="56" borderId="24" xfId="0" applyFont="1" applyFill="1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75" fontId="77" fillId="56" borderId="24" xfId="0" applyNumberFormat="1" applyFont="1" applyFill="1" applyBorder="1" applyAlignment="1" applyProtection="1">
      <alignment horizontal="right"/>
      <protection/>
    </xf>
    <xf numFmtId="0" fontId="0" fillId="0" borderId="23" xfId="0" applyBorder="1" applyAlignment="1" applyProtection="1">
      <alignment horizontal="right"/>
      <protection/>
    </xf>
    <xf numFmtId="0" fontId="75" fillId="0" borderId="0" xfId="0" applyFont="1" applyFill="1" applyAlignment="1" applyProtection="1">
      <alignment horizontal="right" shrinkToFit="1"/>
      <protection locked="0"/>
    </xf>
    <xf numFmtId="0" fontId="0" fillId="0" borderId="0" xfId="0" applyAlignment="1">
      <alignment shrinkToFit="1"/>
    </xf>
    <xf numFmtId="0" fontId="76" fillId="0" borderId="0" xfId="0" applyFont="1" applyFill="1" applyBorder="1" applyAlignment="1" applyProtection="1">
      <alignment horizontal="left" shrinkToFit="1"/>
      <protection/>
    </xf>
    <xf numFmtId="0" fontId="76" fillId="56" borderId="33" xfId="0" applyFont="1" applyFill="1" applyBorder="1" applyAlignment="1" applyProtection="1">
      <alignment horizontal="center" vertical="center" wrapText="1"/>
      <protection/>
    </xf>
    <xf numFmtId="0" fontId="76" fillId="56" borderId="34" xfId="0" applyFont="1" applyFill="1" applyBorder="1" applyAlignment="1" applyProtection="1">
      <alignment horizontal="center" vertical="center" wrapText="1"/>
      <protection/>
    </xf>
    <xf numFmtId="0" fontId="77" fillId="56" borderId="21" xfId="0" applyFont="1" applyFill="1" applyBorder="1" applyAlignment="1" applyProtection="1">
      <alignment horizontal="left"/>
      <protection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Fill="1" applyAlignment="1">
      <alignment horizontal="left" shrinkToFit="1"/>
    </xf>
  </cellXfs>
  <cellStyles count="18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cel Built-in 20% - Accent1" xfId="61"/>
    <cellStyle name="Excel Built-in 20% - Accent1 1" xfId="62"/>
    <cellStyle name="Excel Built-in 20% - Accent2" xfId="63"/>
    <cellStyle name="Excel Built-in 20% - Accent2 1" xfId="64"/>
    <cellStyle name="Excel Built-in 20% - Accent3" xfId="65"/>
    <cellStyle name="Excel Built-in 20% - Accent3 1" xfId="66"/>
    <cellStyle name="Excel Built-in 20% - Accent4" xfId="67"/>
    <cellStyle name="Excel Built-in 20% - Accent4 1" xfId="68"/>
    <cellStyle name="Excel Built-in 20% - Accent5" xfId="69"/>
    <cellStyle name="Excel Built-in 20% - Accent5 1" xfId="70"/>
    <cellStyle name="Excel Built-in 20% - Accent6" xfId="71"/>
    <cellStyle name="Excel Built-in 20% - Accent6 1" xfId="72"/>
    <cellStyle name="Excel Built-in 40% - Accent1" xfId="73"/>
    <cellStyle name="Excel Built-in 40% - Accent1 1" xfId="74"/>
    <cellStyle name="Excel Built-in 40% - Accent2" xfId="75"/>
    <cellStyle name="Excel Built-in 40% - Accent2 1" xfId="76"/>
    <cellStyle name="Excel Built-in 40% - Accent3" xfId="77"/>
    <cellStyle name="Excel Built-in 40% - Accent3 1" xfId="78"/>
    <cellStyle name="Excel Built-in 40% - Accent4" xfId="79"/>
    <cellStyle name="Excel Built-in 40% - Accent4 1" xfId="80"/>
    <cellStyle name="Excel Built-in 40% - Accent5" xfId="81"/>
    <cellStyle name="Excel Built-in 40% - Accent5 1" xfId="82"/>
    <cellStyle name="Excel Built-in 40% - Accent6" xfId="83"/>
    <cellStyle name="Excel Built-in 40% - Accent6 1" xfId="84"/>
    <cellStyle name="Excel Built-in 60% - Accent1" xfId="85"/>
    <cellStyle name="Excel Built-in 60% - Accent1 1" xfId="86"/>
    <cellStyle name="Excel Built-in 60% - Accent2" xfId="87"/>
    <cellStyle name="Excel Built-in 60% - Accent2 1" xfId="88"/>
    <cellStyle name="Excel Built-in 60% - Accent3" xfId="89"/>
    <cellStyle name="Excel Built-in 60% - Accent3 1" xfId="90"/>
    <cellStyle name="Excel Built-in 60% - Accent4" xfId="91"/>
    <cellStyle name="Excel Built-in 60% - Accent4 1" xfId="92"/>
    <cellStyle name="Excel Built-in 60% - Accent5" xfId="93"/>
    <cellStyle name="Excel Built-in 60% - Accent5 1" xfId="94"/>
    <cellStyle name="Excel Built-in 60% - Accent6" xfId="95"/>
    <cellStyle name="Excel Built-in 60% - Accent6 1" xfId="96"/>
    <cellStyle name="Excel Built-in Accent1" xfId="97"/>
    <cellStyle name="Excel Built-in Accent1 1" xfId="98"/>
    <cellStyle name="Excel Built-in Accent2" xfId="99"/>
    <cellStyle name="Excel Built-in Accent2 1" xfId="100"/>
    <cellStyle name="Excel Built-in Accent3" xfId="101"/>
    <cellStyle name="Excel Built-in Accent3 1" xfId="102"/>
    <cellStyle name="Excel Built-in Accent4" xfId="103"/>
    <cellStyle name="Excel Built-in Accent4 1" xfId="104"/>
    <cellStyle name="Excel Built-in Accent5" xfId="105"/>
    <cellStyle name="Excel Built-in Accent5 1" xfId="106"/>
    <cellStyle name="Excel Built-in Accent6" xfId="107"/>
    <cellStyle name="Excel Built-in Accent6 1" xfId="108"/>
    <cellStyle name="Excel Built-in Bad" xfId="109"/>
    <cellStyle name="Excel Built-in Bad 1" xfId="110"/>
    <cellStyle name="Excel Built-in Calculation" xfId="111"/>
    <cellStyle name="Excel Built-in Calculation 1" xfId="112"/>
    <cellStyle name="Excel Built-in Check Cell" xfId="113"/>
    <cellStyle name="Excel Built-in Check Cell 1" xfId="114"/>
    <cellStyle name="Excel Built-in Explanatory Text" xfId="115"/>
    <cellStyle name="Excel Built-in Explanatory Text 1" xfId="116"/>
    <cellStyle name="Excel Built-in Good" xfId="117"/>
    <cellStyle name="Excel Built-in Good 1" xfId="118"/>
    <cellStyle name="Excel Built-in Heading 1" xfId="119"/>
    <cellStyle name="Excel Built-in Heading 1 1" xfId="120"/>
    <cellStyle name="Excel Built-in Heading 2" xfId="121"/>
    <cellStyle name="Excel Built-in Heading 2 1" xfId="122"/>
    <cellStyle name="Excel Built-in Heading 3" xfId="123"/>
    <cellStyle name="Excel Built-in Heading 3 1" xfId="124"/>
    <cellStyle name="Excel Built-in Heading 4" xfId="125"/>
    <cellStyle name="Excel Built-in Heading 4 1" xfId="126"/>
    <cellStyle name="Excel Built-in Input" xfId="127"/>
    <cellStyle name="Excel Built-in Input 1" xfId="128"/>
    <cellStyle name="Excel Built-in Linked Cell" xfId="129"/>
    <cellStyle name="Excel Built-in Linked Cell 1" xfId="130"/>
    <cellStyle name="Excel Built-in Neutral" xfId="131"/>
    <cellStyle name="Excel Built-in Neutral 1" xfId="132"/>
    <cellStyle name="Excel Built-in Normal 1" xfId="133"/>
    <cellStyle name="Excel Built-in Normal 2" xfId="134"/>
    <cellStyle name="Excel Built-in Note" xfId="135"/>
    <cellStyle name="Excel Built-in Note 1" xfId="136"/>
    <cellStyle name="Excel Built-in Output" xfId="137"/>
    <cellStyle name="Excel Built-in Output 1" xfId="138"/>
    <cellStyle name="Excel Built-in Total" xfId="139"/>
    <cellStyle name="Excel Built-in Total 1" xfId="140"/>
    <cellStyle name="Excel Built-in Warning Text" xfId="141"/>
    <cellStyle name="Excel Built-in Warning Text 1" xfId="142"/>
    <cellStyle name="Explanatory Text" xfId="143"/>
    <cellStyle name="Good" xfId="144"/>
    <cellStyle name="Heading" xfId="145"/>
    <cellStyle name="Heading 1" xfId="146"/>
    <cellStyle name="Heading 1 2" xfId="147"/>
    <cellStyle name="Heading 2" xfId="148"/>
    <cellStyle name="Heading 3" xfId="149"/>
    <cellStyle name="Heading 4" xfId="150"/>
    <cellStyle name="Heading1" xfId="151"/>
    <cellStyle name="Heading1 1" xfId="152"/>
    <cellStyle name="Hyperlink" xfId="153"/>
    <cellStyle name="Input" xfId="154"/>
    <cellStyle name="Izhod" xfId="155"/>
    <cellStyle name="Linked Cell" xfId="156"/>
    <cellStyle name="Naslov" xfId="157"/>
    <cellStyle name="Naslov 1" xfId="158"/>
    <cellStyle name="Naslov 1 1" xfId="159"/>
    <cellStyle name="Naslov 1 1 2" xfId="160"/>
    <cellStyle name="Naslov 2" xfId="161"/>
    <cellStyle name="Naslov 3" xfId="162"/>
    <cellStyle name="Naslov 4" xfId="163"/>
    <cellStyle name="Navadno 2" xfId="164"/>
    <cellStyle name="Neutral" xfId="165"/>
    <cellStyle name="Nevtralno" xfId="166"/>
    <cellStyle name="Note" xfId="167"/>
    <cellStyle name="Followed Hyperlink" xfId="168"/>
    <cellStyle name="Percent" xfId="169"/>
    <cellStyle name="Opomba" xfId="170"/>
    <cellStyle name="Opozorilo" xfId="171"/>
    <cellStyle name="Output" xfId="172"/>
    <cellStyle name="Pojasnjevalno besedilo" xfId="173"/>
    <cellStyle name="Poudarek1" xfId="174"/>
    <cellStyle name="Poudarek2" xfId="175"/>
    <cellStyle name="Poudarek3" xfId="176"/>
    <cellStyle name="Poudarek4" xfId="177"/>
    <cellStyle name="Poudarek5" xfId="178"/>
    <cellStyle name="Poudarek6" xfId="179"/>
    <cellStyle name="Povezana celica" xfId="180"/>
    <cellStyle name="Preveri celico" xfId="181"/>
    <cellStyle name="Računanje" xfId="182"/>
    <cellStyle name="Result" xfId="183"/>
    <cellStyle name="Result 1" xfId="184"/>
    <cellStyle name="Result2" xfId="185"/>
    <cellStyle name="Result2 1" xfId="186"/>
    <cellStyle name="Slabo" xfId="187"/>
    <cellStyle name="Title" xfId="188"/>
    <cellStyle name="Total" xfId="189"/>
    <cellStyle name="Currency" xfId="190"/>
    <cellStyle name="Currency [0]" xfId="191"/>
    <cellStyle name="Comma" xfId="192"/>
    <cellStyle name="Comma [0]" xfId="193"/>
    <cellStyle name="Vnos" xfId="194"/>
    <cellStyle name="Vsota" xfId="195"/>
    <cellStyle name="Warning Text" xfId="1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80" zoomScaleNormal="80" zoomScalePageLayoutView="0" workbookViewId="0" topLeftCell="A1">
      <selection activeCell="H13" sqref="H13"/>
    </sheetView>
  </sheetViews>
  <sheetFormatPr defaultColWidth="8.50390625" defaultRowHeight="14.25"/>
  <cols>
    <col min="1" max="1" width="6.125" style="14" customWidth="1"/>
    <col min="2" max="2" width="14.625" style="15" customWidth="1"/>
    <col min="3" max="3" width="24.75390625" style="15" customWidth="1"/>
    <col min="4" max="4" width="10.875" style="15" customWidth="1"/>
    <col min="5" max="5" width="11.625" style="15" customWidth="1"/>
    <col min="6" max="6" width="12.50390625" style="15" customWidth="1"/>
    <col min="7" max="7" width="12.25390625" style="15" customWidth="1"/>
    <col min="8" max="8" width="17.75390625" style="15" customWidth="1"/>
    <col min="9" max="9" width="14.50390625" style="15" customWidth="1"/>
    <col min="10" max="10" width="22.625" style="15" customWidth="1"/>
    <col min="11" max="11" width="16.375" style="14" customWidth="1"/>
    <col min="12" max="12" width="17.625" style="15" customWidth="1"/>
    <col min="13" max="13" width="11.50390625" style="16" customWidth="1"/>
    <col min="14" max="14" width="12.125" style="15" customWidth="1"/>
    <col min="15" max="16" width="8.625" style="15" customWidth="1"/>
    <col min="17" max="17" width="8.50390625" style="15" customWidth="1"/>
    <col min="18" max="252" width="11.875" style="15" customWidth="1"/>
    <col min="253" max="16384" width="8.50390625" style="15" customWidth="1"/>
  </cols>
  <sheetData>
    <row r="1" spans="1:14" ht="12.75">
      <c r="A1" s="75" t="s">
        <v>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4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2.75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7.25" customHeight="1">
      <c r="A4" s="80" t="s">
        <v>95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2.75">
      <c r="A5" s="29"/>
      <c r="B5" s="29"/>
      <c r="C5" s="52"/>
      <c r="D5" s="44"/>
      <c r="E5" s="44"/>
      <c r="F5" s="29"/>
      <c r="G5" s="29"/>
      <c r="H5" s="29"/>
      <c r="I5" s="29"/>
      <c r="J5" s="54"/>
      <c r="K5" s="29"/>
      <c r="M5" s="37"/>
      <c r="N5" s="29"/>
    </row>
    <row r="6" spans="1:14" ht="12.75">
      <c r="A6" s="79" t="s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16"/>
    </row>
    <row r="7" spans="1:14" ht="12.75">
      <c r="A7" s="31"/>
      <c r="B7" s="32"/>
      <c r="C7" s="32"/>
      <c r="D7" s="32"/>
      <c r="E7" s="32"/>
      <c r="F7" s="32"/>
      <c r="G7" s="32"/>
      <c r="H7" s="32"/>
      <c r="I7" s="32"/>
      <c r="J7" s="32"/>
      <c r="K7" s="31"/>
      <c r="L7" s="32"/>
      <c r="M7" s="33"/>
      <c r="N7" s="16"/>
    </row>
    <row r="8" spans="1:14" ht="69" customHeight="1">
      <c r="A8" s="18" t="s">
        <v>6</v>
      </c>
      <c r="B8" s="18" t="s">
        <v>10</v>
      </c>
      <c r="C8" s="50" t="s">
        <v>17</v>
      </c>
      <c r="D8" s="48" t="s">
        <v>46</v>
      </c>
      <c r="E8" s="48" t="s">
        <v>40</v>
      </c>
      <c r="F8" s="18" t="s">
        <v>20</v>
      </c>
      <c r="G8" s="18" t="s">
        <v>14</v>
      </c>
      <c r="H8" s="18" t="s">
        <v>58</v>
      </c>
      <c r="I8" s="18" t="s">
        <v>59</v>
      </c>
      <c r="J8" s="56" t="s">
        <v>60</v>
      </c>
      <c r="K8" s="18" t="s">
        <v>2</v>
      </c>
      <c r="L8" s="18" t="s">
        <v>15</v>
      </c>
      <c r="M8" s="18" t="s">
        <v>9</v>
      </c>
      <c r="N8" s="18" t="s">
        <v>8</v>
      </c>
    </row>
    <row r="9" spans="1:17" ht="19.5" customHeight="1">
      <c r="A9" s="59">
        <v>1</v>
      </c>
      <c r="B9" s="60" t="s">
        <v>41</v>
      </c>
      <c r="C9" s="70" t="s">
        <v>76</v>
      </c>
      <c r="D9" s="61" t="s">
        <v>50</v>
      </c>
      <c r="E9" s="61" t="s">
        <v>43</v>
      </c>
      <c r="F9" s="35"/>
      <c r="G9" s="35"/>
      <c r="H9" s="73" t="s">
        <v>35</v>
      </c>
      <c r="I9" s="57"/>
      <c r="J9" s="63" t="s">
        <v>78</v>
      </c>
      <c r="K9" s="64" t="s">
        <v>18</v>
      </c>
      <c r="L9" s="21">
        <v>34</v>
      </c>
      <c r="M9" s="9"/>
      <c r="N9" s="34">
        <f>L9*M9</f>
        <v>0</v>
      </c>
      <c r="O9" s="82"/>
      <c r="P9" s="82"/>
      <c r="Q9" s="82"/>
    </row>
    <row r="10" spans="1:17" ht="19.5" customHeight="1">
      <c r="A10" s="59">
        <v>2</v>
      </c>
      <c r="B10" s="60" t="s">
        <v>41</v>
      </c>
      <c r="C10" s="61" t="s">
        <v>69</v>
      </c>
      <c r="D10" s="61" t="s">
        <v>49</v>
      </c>
      <c r="E10" s="61" t="s">
        <v>44</v>
      </c>
      <c r="F10" s="35"/>
      <c r="G10" s="35"/>
      <c r="H10" s="73" t="s">
        <v>36</v>
      </c>
      <c r="I10" s="57"/>
      <c r="J10" s="63" t="s">
        <v>78</v>
      </c>
      <c r="K10" s="64" t="s">
        <v>18</v>
      </c>
      <c r="L10" s="21">
        <v>60</v>
      </c>
      <c r="M10" s="9"/>
      <c r="N10" s="34">
        <f aca="true" t="shared" si="0" ref="N10:N15">L10*M10</f>
        <v>0</v>
      </c>
      <c r="O10" s="82"/>
      <c r="P10" s="82"/>
      <c r="Q10" s="82"/>
    </row>
    <row r="11" spans="1:17" ht="19.5" customHeight="1">
      <c r="A11" s="62" t="s">
        <v>23</v>
      </c>
      <c r="B11" s="60" t="s">
        <v>29</v>
      </c>
      <c r="C11" s="61" t="s">
        <v>70</v>
      </c>
      <c r="D11" s="61" t="s">
        <v>50</v>
      </c>
      <c r="E11" s="61" t="s">
        <v>75</v>
      </c>
      <c r="F11" s="35"/>
      <c r="G11" s="35"/>
      <c r="H11" s="73" t="s">
        <v>36</v>
      </c>
      <c r="I11" s="57"/>
      <c r="J11" s="63" t="s">
        <v>57</v>
      </c>
      <c r="K11" s="64" t="s">
        <v>18</v>
      </c>
      <c r="L11" s="21">
        <v>30</v>
      </c>
      <c r="M11" s="9"/>
      <c r="N11" s="34">
        <f t="shared" si="0"/>
        <v>0</v>
      </c>
      <c r="O11" s="82"/>
      <c r="P11" s="82"/>
      <c r="Q11" s="82"/>
    </row>
    <row r="12" spans="1:17" ht="19.5" customHeight="1">
      <c r="A12" s="62" t="s">
        <v>24</v>
      </c>
      <c r="B12" s="60" t="s">
        <v>11</v>
      </c>
      <c r="C12" s="61" t="s">
        <v>70</v>
      </c>
      <c r="D12" s="61" t="s">
        <v>50</v>
      </c>
      <c r="E12" s="61" t="s">
        <v>93</v>
      </c>
      <c r="F12" s="35"/>
      <c r="G12" s="35"/>
      <c r="H12" s="73" t="s">
        <v>36</v>
      </c>
      <c r="I12" s="57"/>
      <c r="J12" s="63" t="s">
        <v>57</v>
      </c>
      <c r="K12" s="64" t="s">
        <v>18</v>
      </c>
      <c r="L12" s="21">
        <v>300</v>
      </c>
      <c r="M12" s="9"/>
      <c r="N12" s="34">
        <f t="shared" si="0"/>
        <v>0</v>
      </c>
      <c r="O12" s="82"/>
      <c r="P12" s="82"/>
      <c r="Q12" s="82"/>
    </row>
    <row r="13" spans="1:17" ht="19.5" customHeight="1">
      <c r="A13" s="62" t="s">
        <v>19</v>
      </c>
      <c r="B13" s="60" t="s">
        <v>11</v>
      </c>
      <c r="C13" s="61" t="s">
        <v>70</v>
      </c>
      <c r="D13" s="61" t="s">
        <v>49</v>
      </c>
      <c r="E13" s="61" t="s">
        <v>94</v>
      </c>
      <c r="F13" s="35"/>
      <c r="G13" s="35"/>
      <c r="H13" s="73" t="s">
        <v>77</v>
      </c>
      <c r="I13" s="57"/>
      <c r="J13" s="63" t="s">
        <v>78</v>
      </c>
      <c r="K13" s="64" t="s">
        <v>18</v>
      </c>
      <c r="L13" s="21">
        <v>50</v>
      </c>
      <c r="M13" s="9"/>
      <c r="N13" s="34">
        <f t="shared" si="0"/>
        <v>0</v>
      </c>
      <c r="O13" s="82"/>
      <c r="P13" s="82"/>
      <c r="Q13" s="82"/>
    </row>
    <row r="14" spans="1:17" ht="19.5" customHeight="1">
      <c r="A14" s="62" t="s">
        <v>26</v>
      </c>
      <c r="B14" s="60" t="s">
        <v>12</v>
      </c>
      <c r="C14" s="61" t="s">
        <v>70</v>
      </c>
      <c r="D14" s="61" t="s">
        <v>50</v>
      </c>
      <c r="E14" s="61" t="s">
        <v>92</v>
      </c>
      <c r="F14" s="35"/>
      <c r="G14" s="35"/>
      <c r="H14" s="73" t="s">
        <v>35</v>
      </c>
      <c r="I14" s="57"/>
      <c r="J14" s="63" t="s">
        <v>57</v>
      </c>
      <c r="K14" s="65" t="s">
        <v>18</v>
      </c>
      <c r="L14" s="26">
        <v>150</v>
      </c>
      <c r="M14" s="9"/>
      <c r="N14" s="34">
        <f t="shared" si="0"/>
        <v>0</v>
      </c>
      <c r="O14" s="82"/>
      <c r="P14" s="82"/>
      <c r="Q14" s="82"/>
    </row>
    <row r="15" spans="1:17" ht="19.5" customHeight="1">
      <c r="A15" s="62" t="s">
        <v>27</v>
      </c>
      <c r="B15" s="60" t="s">
        <v>53</v>
      </c>
      <c r="C15" s="61" t="s">
        <v>70</v>
      </c>
      <c r="D15" s="61" t="s">
        <v>49</v>
      </c>
      <c r="E15" s="61" t="s">
        <v>91</v>
      </c>
      <c r="F15" s="35"/>
      <c r="G15" s="35"/>
      <c r="H15" s="73" t="s">
        <v>35</v>
      </c>
      <c r="I15" s="57"/>
      <c r="J15" s="63" t="s">
        <v>57</v>
      </c>
      <c r="K15" s="65" t="s">
        <v>18</v>
      </c>
      <c r="L15" s="26">
        <v>50</v>
      </c>
      <c r="M15" s="9"/>
      <c r="N15" s="34">
        <f t="shared" si="0"/>
        <v>0</v>
      </c>
      <c r="O15" s="45"/>
      <c r="P15" s="45"/>
      <c r="Q15" s="45"/>
    </row>
    <row r="16" spans="11:17" ht="13.5" customHeight="1">
      <c r="K16" s="89" t="s">
        <v>3</v>
      </c>
      <c r="L16" s="90"/>
      <c r="M16" s="91"/>
      <c r="N16" s="28">
        <f>SUM(N9:N15)</f>
        <v>0</v>
      </c>
      <c r="O16" s="88"/>
      <c r="P16" s="82"/>
      <c r="Q16" s="82"/>
    </row>
    <row r="17" spans="11:14" ht="14.25">
      <c r="K17" s="92">
        <v>22</v>
      </c>
      <c r="L17" s="93"/>
      <c r="M17" s="38" t="s">
        <v>4</v>
      </c>
      <c r="N17" s="28">
        <f>N16*0.22</f>
        <v>0</v>
      </c>
    </row>
    <row r="18" spans="1:14" ht="14.25">
      <c r="A18" s="15"/>
      <c r="C18" s="53"/>
      <c r="D18" s="47"/>
      <c r="E18" s="47"/>
      <c r="K18" s="89" t="s">
        <v>5</v>
      </c>
      <c r="L18" s="90"/>
      <c r="M18" s="91"/>
      <c r="N18" s="28">
        <f>N16+N17</f>
        <v>0</v>
      </c>
    </row>
    <row r="19" spans="1:13" ht="12.75">
      <c r="A19" s="15"/>
      <c r="C19" s="58"/>
      <c r="D19" s="58"/>
      <c r="E19" s="58"/>
      <c r="K19" s="15"/>
      <c r="M19" s="15"/>
    </row>
    <row r="20" spans="1:13" ht="12.75">
      <c r="A20" s="81" t="s">
        <v>55</v>
      </c>
      <c r="B20" s="81"/>
      <c r="C20" s="58"/>
      <c r="D20" s="58"/>
      <c r="E20" s="58"/>
      <c r="K20" s="15"/>
      <c r="L20" s="71"/>
      <c r="M20" s="15"/>
    </row>
    <row r="21" spans="1:14" ht="12.75">
      <c r="A21" s="81" t="s">
        <v>62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1:14" ht="12.75">
      <c r="A22" s="81" t="s">
        <v>56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</row>
    <row r="23" spans="1:14" ht="12.75">
      <c r="A23" s="81" t="s">
        <v>90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1:13" ht="12.75">
      <c r="A24" s="58"/>
      <c r="B24" s="58"/>
      <c r="C24" s="58"/>
      <c r="D24" s="58"/>
      <c r="E24" s="58"/>
      <c r="K24" s="15"/>
      <c r="M24" s="15"/>
    </row>
    <row r="25" spans="1:13" ht="12.75">
      <c r="A25" s="81" t="s">
        <v>33</v>
      </c>
      <c r="B25" s="81"/>
      <c r="K25" s="15"/>
      <c r="M25" s="15"/>
    </row>
    <row r="26" spans="1:14" ht="17.25" customHeight="1">
      <c r="A26" s="80" t="s">
        <v>63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</row>
    <row r="27" spans="1:14" ht="17.25" customHeight="1">
      <c r="A27" s="80" t="s">
        <v>37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ht="17.25" customHeight="1">
      <c r="A28" s="80" t="s">
        <v>64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4" ht="17.25" customHeight="1">
      <c r="A29" s="80" t="s">
        <v>52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4" ht="17.25" customHeight="1">
      <c r="A30" s="80" t="s">
        <v>65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4" ht="17.25" customHeight="1">
      <c r="A31" s="80" t="s">
        <v>38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4" ht="12.7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</row>
    <row r="33" spans="1:14" ht="12.75">
      <c r="A33" s="40"/>
      <c r="B33" s="39"/>
      <c r="C33" s="51"/>
      <c r="D33" s="46"/>
      <c r="E33" s="46"/>
      <c r="F33" s="39"/>
      <c r="G33" s="39"/>
      <c r="H33" s="39"/>
      <c r="I33" s="39"/>
      <c r="J33" s="55"/>
      <c r="K33" s="39"/>
      <c r="L33" s="39"/>
      <c r="M33" s="39"/>
      <c r="N33" s="39"/>
    </row>
    <row r="34" spans="1:13" ht="12.75">
      <c r="A34" s="39"/>
      <c r="B34" s="39"/>
      <c r="C34" s="39"/>
      <c r="D34" s="39"/>
      <c r="E34" s="39"/>
      <c r="F34" s="39"/>
      <c r="G34" s="39"/>
      <c r="K34" s="15"/>
      <c r="M34" s="15"/>
    </row>
    <row r="35" spans="1:13" ht="26.25" customHeight="1">
      <c r="A35" s="86" t="s">
        <v>6</v>
      </c>
      <c r="B35" s="83" t="s">
        <v>10</v>
      </c>
      <c r="C35" s="85" t="s">
        <v>51</v>
      </c>
      <c r="D35" s="97" t="s">
        <v>54</v>
      </c>
      <c r="E35" s="98"/>
      <c r="F35" s="98"/>
      <c r="G35" s="85" t="s">
        <v>39</v>
      </c>
      <c r="K35" s="15"/>
      <c r="M35" s="15"/>
    </row>
    <row r="36" spans="1:13" ht="29.25" customHeight="1">
      <c r="A36" s="87"/>
      <c r="B36" s="84"/>
      <c r="C36" s="85"/>
      <c r="D36" s="41" t="s">
        <v>34</v>
      </c>
      <c r="E36" s="41" t="s">
        <v>35</v>
      </c>
      <c r="F36" s="49" t="s">
        <v>36</v>
      </c>
      <c r="G36" s="85"/>
      <c r="K36" s="15"/>
      <c r="M36" s="15"/>
    </row>
    <row r="37" spans="1:13" ht="15">
      <c r="A37" s="59">
        <v>1</v>
      </c>
      <c r="B37" s="66" t="s">
        <v>21</v>
      </c>
      <c r="C37" s="43">
        <f aca="true" t="shared" si="1" ref="C37:C43">+N9</f>
        <v>0</v>
      </c>
      <c r="D37" s="67">
        <f aca="true" t="shared" si="2" ref="D37:D43">IF(I9=$D$36,0.98,1)</f>
        <v>1</v>
      </c>
      <c r="E37" s="67">
        <f aca="true" t="shared" si="3" ref="E37:E43">IF(I9=$E$36,0.99,1)</f>
        <v>1</v>
      </c>
      <c r="F37" s="67">
        <f aca="true" t="shared" si="4" ref="F37:F43">IF(I9=$F$36,1,1)</f>
        <v>1</v>
      </c>
      <c r="G37" s="42">
        <f aca="true" t="shared" si="5" ref="G37:G43">C37*D37*E37*F37</f>
        <v>0</v>
      </c>
      <c r="K37" s="15"/>
      <c r="M37" s="15"/>
    </row>
    <row r="38" spans="1:13" ht="15">
      <c r="A38" s="59">
        <v>2</v>
      </c>
      <c r="B38" s="60" t="s">
        <v>42</v>
      </c>
      <c r="C38" s="43">
        <f t="shared" si="1"/>
        <v>0</v>
      </c>
      <c r="D38" s="67">
        <f t="shared" si="2"/>
        <v>1</v>
      </c>
      <c r="E38" s="67">
        <f t="shared" si="3"/>
        <v>1</v>
      </c>
      <c r="F38" s="67">
        <f t="shared" si="4"/>
        <v>1</v>
      </c>
      <c r="G38" s="42">
        <f t="shared" si="5"/>
        <v>0</v>
      </c>
      <c r="K38" s="15"/>
      <c r="M38" s="15"/>
    </row>
    <row r="39" spans="1:13" ht="15">
      <c r="A39" s="62" t="s">
        <v>23</v>
      </c>
      <c r="B39" s="66" t="s">
        <v>29</v>
      </c>
      <c r="C39" s="43">
        <f t="shared" si="1"/>
        <v>0</v>
      </c>
      <c r="D39" s="67">
        <f t="shared" si="2"/>
        <v>1</v>
      </c>
      <c r="E39" s="67">
        <f t="shared" si="3"/>
        <v>1</v>
      </c>
      <c r="F39" s="67">
        <f t="shared" si="4"/>
        <v>1</v>
      </c>
      <c r="G39" s="42">
        <f t="shared" si="5"/>
        <v>0</v>
      </c>
      <c r="K39" s="15"/>
      <c r="M39" s="15"/>
    </row>
    <row r="40" spans="1:13" ht="15">
      <c r="A40" s="62" t="s">
        <v>24</v>
      </c>
      <c r="B40" s="66" t="s">
        <v>11</v>
      </c>
      <c r="C40" s="43">
        <f t="shared" si="1"/>
        <v>0</v>
      </c>
      <c r="D40" s="67">
        <f t="shared" si="2"/>
        <v>1</v>
      </c>
      <c r="E40" s="67">
        <f t="shared" si="3"/>
        <v>1</v>
      </c>
      <c r="F40" s="67">
        <f t="shared" si="4"/>
        <v>1</v>
      </c>
      <c r="G40" s="42">
        <f t="shared" si="5"/>
        <v>0</v>
      </c>
      <c r="K40" s="15"/>
      <c r="M40" s="15"/>
    </row>
    <row r="41" spans="1:13" ht="15">
      <c r="A41" s="62" t="s">
        <v>19</v>
      </c>
      <c r="B41" s="66" t="s">
        <v>11</v>
      </c>
      <c r="C41" s="43">
        <f t="shared" si="1"/>
        <v>0</v>
      </c>
      <c r="D41" s="67">
        <f t="shared" si="2"/>
        <v>1</v>
      </c>
      <c r="E41" s="67">
        <f t="shared" si="3"/>
        <v>1</v>
      </c>
      <c r="F41" s="67">
        <f t="shared" si="4"/>
        <v>1</v>
      </c>
      <c r="G41" s="42">
        <f>C41*D41*E41*F41</f>
        <v>0</v>
      </c>
      <c r="K41" s="15"/>
      <c r="M41" s="15"/>
    </row>
    <row r="42" spans="1:13" ht="15">
      <c r="A42" s="62" t="s">
        <v>26</v>
      </c>
      <c r="B42" s="66" t="s">
        <v>12</v>
      </c>
      <c r="C42" s="43">
        <f t="shared" si="1"/>
        <v>0</v>
      </c>
      <c r="D42" s="67">
        <f t="shared" si="2"/>
        <v>1</v>
      </c>
      <c r="E42" s="67">
        <f t="shared" si="3"/>
        <v>1</v>
      </c>
      <c r="F42" s="67">
        <f t="shared" si="4"/>
        <v>1</v>
      </c>
      <c r="G42" s="42">
        <f t="shared" si="5"/>
        <v>0</v>
      </c>
      <c r="K42" s="15"/>
      <c r="M42" s="15"/>
    </row>
    <row r="43" spans="1:13" ht="15">
      <c r="A43" s="62" t="s">
        <v>27</v>
      </c>
      <c r="B43" s="66" t="s">
        <v>45</v>
      </c>
      <c r="C43" s="43">
        <f t="shared" si="1"/>
        <v>0</v>
      </c>
      <c r="D43" s="67">
        <f t="shared" si="2"/>
        <v>1</v>
      </c>
      <c r="E43" s="67">
        <f t="shared" si="3"/>
        <v>1</v>
      </c>
      <c r="F43" s="67">
        <f t="shared" si="4"/>
        <v>1</v>
      </c>
      <c r="G43" s="42">
        <f t="shared" si="5"/>
        <v>0</v>
      </c>
      <c r="K43" s="15"/>
      <c r="M43" s="15"/>
    </row>
    <row r="44" spans="1:13" ht="12.75">
      <c r="A44" s="30"/>
      <c r="B44" s="30"/>
      <c r="C44" s="46"/>
      <c r="D44" s="30"/>
      <c r="E44" s="30"/>
      <c r="F44" s="30"/>
      <c r="G44" s="42">
        <f>SUM(G37:G43)</f>
        <v>0</v>
      </c>
      <c r="H44" s="30"/>
      <c r="K44" s="15"/>
      <c r="M44" s="15"/>
    </row>
    <row r="45" spans="8:13" ht="12.75">
      <c r="H45" s="14"/>
      <c r="K45" s="15"/>
      <c r="M45" s="15"/>
    </row>
    <row r="46" spans="11:13" ht="12.75">
      <c r="K46" s="15"/>
      <c r="M46" s="15"/>
    </row>
    <row r="47" spans="11:13" ht="12.75">
      <c r="K47" s="15"/>
      <c r="M47" s="15"/>
    </row>
    <row r="48" spans="11:13" ht="12.75">
      <c r="K48" s="15"/>
      <c r="M48" s="15"/>
    </row>
    <row r="49" spans="2:13" ht="12.75">
      <c r="B49" s="10"/>
      <c r="C49" s="69"/>
      <c r="D49" s="1"/>
      <c r="E49" s="1"/>
      <c r="F49" s="1"/>
      <c r="G49" s="1"/>
      <c r="H49" s="1"/>
      <c r="I49" s="10"/>
      <c r="J49" s="1"/>
      <c r="K49" s="68"/>
      <c r="L49" s="69"/>
      <c r="M49" s="15"/>
    </row>
    <row r="50" spans="2:13" ht="14.25">
      <c r="B50" s="10"/>
      <c r="C50" s="1" t="s">
        <v>67</v>
      </c>
      <c r="D50" s="1"/>
      <c r="E50" s="1"/>
      <c r="F50" s="1"/>
      <c r="G50" s="1"/>
      <c r="H50" s="1"/>
      <c r="I50" s="10"/>
      <c r="J50" s="1"/>
      <c r="K50" s="94" t="s">
        <v>68</v>
      </c>
      <c r="L50" s="95"/>
      <c r="M50" s="15"/>
    </row>
  </sheetData>
  <sheetProtection formatCells="0" formatColumns="0" formatRows="0" selectLockedCells="1"/>
  <mergeCells count="33">
    <mergeCell ref="K50:L50"/>
    <mergeCell ref="A32:N32"/>
    <mergeCell ref="A26:N26"/>
    <mergeCell ref="A27:N27"/>
    <mergeCell ref="A30:N30"/>
    <mergeCell ref="A20:B20"/>
    <mergeCell ref="D35:F35"/>
    <mergeCell ref="O9:Q9"/>
    <mergeCell ref="O16:Q16"/>
    <mergeCell ref="K16:M16"/>
    <mergeCell ref="K18:M18"/>
    <mergeCell ref="K17:L17"/>
    <mergeCell ref="A22:N22"/>
    <mergeCell ref="O12:Q12"/>
    <mergeCell ref="O13:Q13"/>
    <mergeCell ref="O14:Q14"/>
    <mergeCell ref="O10:Q10"/>
    <mergeCell ref="O11:Q11"/>
    <mergeCell ref="A29:N29"/>
    <mergeCell ref="A31:N31"/>
    <mergeCell ref="B35:B36"/>
    <mergeCell ref="G35:G36"/>
    <mergeCell ref="C35:C36"/>
    <mergeCell ref="A35:A36"/>
    <mergeCell ref="A25:B25"/>
    <mergeCell ref="A1:N1"/>
    <mergeCell ref="A2:N2"/>
    <mergeCell ref="A3:N3"/>
    <mergeCell ref="A4:N4"/>
    <mergeCell ref="A6:M6"/>
    <mergeCell ref="A28:N28"/>
    <mergeCell ref="A21:N21"/>
    <mergeCell ref="A23:N23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90" zoomScaleNormal="90" zoomScalePageLayoutView="0" workbookViewId="0" topLeftCell="A1">
      <selection activeCell="A1" sqref="A1:IV16384"/>
    </sheetView>
  </sheetViews>
  <sheetFormatPr defaultColWidth="8.50390625" defaultRowHeight="14.25"/>
  <cols>
    <col min="1" max="1" width="5.875" style="10" customWidth="1"/>
    <col min="2" max="2" width="26.375" style="1" customWidth="1"/>
    <col min="3" max="3" width="25.375" style="1" customWidth="1"/>
    <col min="4" max="4" width="9.50390625" style="1" customWidth="1"/>
    <col min="5" max="5" width="12.125" style="1" customWidth="1"/>
    <col min="6" max="6" width="22.125" style="1" customWidth="1"/>
    <col min="7" max="7" width="9.25390625" style="1" customWidth="1"/>
    <col min="8" max="8" width="7.50390625" style="10" customWidth="1"/>
    <col min="9" max="9" width="9.75390625" style="1" customWidth="1"/>
    <col min="10" max="10" width="18.25390625" style="2" customWidth="1"/>
    <col min="11" max="11" width="12.875" style="1" customWidth="1"/>
    <col min="12" max="246" width="11.875" style="1" customWidth="1"/>
    <col min="247" max="16384" width="8.50390625" style="1" customWidth="1"/>
  </cols>
  <sheetData>
    <row r="1" spans="1:11" s="15" customFormat="1" ht="12.75">
      <c r="A1" s="75" t="s">
        <v>66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ht="14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2.75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80" t="s">
        <v>96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2.75">
      <c r="A5" s="29"/>
      <c r="B5" s="24"/>
      <c r="C5" s="24"/>
      <c r="D5" s="44"/>
      <c r="E5" s="44"/>
      <c r="F5" s="24"/>
      <c r="G5" s="24"/>
      <c r="H5" s="24"/>
      <c r="I5" s="24"/>
      <c r="J5" s="24"/>
      <c r="K5" s="24"/>
    </row>
    <row r="6" spans="1:20" ht="12.75">
      <c r="A6" s="79" t="s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11" ht="12.75">
      <c r="A7" s="3"/>
      <c r="B7" s="4"/>
      <c r="C7" s="4"/>
      <c r="D7" s="4"/>
      <c r="E7" s="4"/>
      <c r="F7" s="4"/>
      <c r="G7" s="4"/>
      <c r="H7" s="3"/>
      <c r="I7" s="4"/>
      <c r="J7" s="5"/>
      <c r="K7" s="6"/>
    </row>
    <row r="8" spans="1:11" ht="45" customHeight="1">
      <c r="A8" s="36" t="s">
        <v>6</v>
      </c>
      <c r="B8" s="18" t="s">
        <v>10</v>
      </c>
      <c r="C8" s="18" t="s">
        <v>17</v>
      </c>
      <c r="D8" s="48" t="s">
        <v>46</v>
      </c>
      <c r="E8" s="48" t="s">
        <v>40</v>
      </c>
      <c r="F8" s="18" t="s">
        <v>13</v>
      </c>
      <c r="G8" s="18" t="s">
        <v>14</v>
      </c>
      <c r="H8" s="18" t="s">
        <v>2</v>
      </c>
      <c r="I8" s="18" t="s">
        <v>15</v>
      </c>
      <c r="J8" s="19" t="s">
        <v>9</v>
      </c>
      <c r="K8" s="20" t="s">
        <v>25</v>
      </c>
    </row>
    <row r="9" spans="1:11" ht="19.5" customHeight="1">
      <c r="A9" s="7"/>
      <c r="B9" s="23" t="s">
        <v>7</v>
      </c>
      <c r="C9" s="23"/>
      <c r="D9" s="23"/>
      <c r="E9" s="23"/>
      <c r="F9" s="17"/>
      <c r="G9" s="17"/>
      <c r="H9" s="8"/>
      <c r="I9" s="21"/>
      <c r="J9" s="9"/>
      <c r="K9" s="6"/>
    </row>
    <row r="10" spans="1:11" ht="19.5" customHeight="1">
      <c r="A10" s="25" t="s">
        <v>30</v>
      </c>
      <c r="B10" s="22" t="s">
        <v>29</v>
      </c>
      <c r="C10" s="17" t="s">
        <v>71</v>
      </c>
      <c r="D10" s="17" t="s">
        <v>49</v>
      </c>
      <c r="E10" s="17" t="s">
        <v>47</v>
      </c>
      <c r="F10" s="17"/>
      <c r="G10" s="17"/>
      <c r="H10" s="8" t="s">
        <v>18</v>
      </c>
      <c r="I10" s="21">
        <v>10</v>
      </c>
      <c r="J10" s="9"/>
      <c r="K10" s="6">
        <f>I10*J10</f>
        <v>0</v>
      </c>
    </row>
    <row r="11" spans="1:11" ht="19.5" customHeight="1">
      <c r="A11" s="25" t="s">
        <v>22</v>
      </c>
      <c r="B11" s="22" t="s">
        <v>11</v>
      </c>
      <c r="C11" s="17" t="s">
        <v>72</v>
      </c>
      <c r="D11" s="17" t="s">
        <v>49</v>
      </c>
      <c r="E11" s="17" t="s">
        <v>48</v>
      </c>
      <c r="F11" s="17"/>
      <c r="G11" s="17"/>
      <c r="H11" s="8" t="s">
        <v>18</v>
      </c>
      <c r="I11" s="21">
        <v>125</v>
      </c>
      <c r="J11" s="9"/>
      <c r="K11" s="6">
        <f aca="true" t="shared" si="0" ref="K11:K26">I11*J11*$K$7</f>
        <v>0</v>
      </c>
    </row>
    <row r="12" spans="1:11" ht="19.5" customHeight="1">
      <c r="A12" s="25" t="s">
        <v>23</v>
      </c>
      <c r="B12" s="22" t="s">
        <v>11</v>
      </c>
      <c r="C12" s="17" t="s">
        <v>73</v>
      </c>
      <c r="D12" s="17" t="s">
        <v>49</v>
      </c>
      <c r="E12" s="17" t="s">
        <v>48</v>
      </c>
      <c r="F12" s="17"/>
      <c r="G12" s="17"/>
      <c r="H12" s="8" t="s">
        <v>18</v>
      </c>
      <c r="I12" s="21">
        <v>125</v>
      </c>
      <c r="J12" s="9"/>
      <c r="K12" s="6">
        <f t="shared" si="0"/>
        <v>0</v>
      </c>
    </row>
    <row r="13" spans="1:11" ht="19.5" customHeight="1">
      <c r="A13" s="25" t="s">
        <v>24</v>
      </c>
      <c r="B13" s="22" t="s">
        <v>11</v>
      </c>
      <c r="C13" s="17" t="s">
        <v>74</v>
      </c>
      <c r="D13" s="17" t="s">
        <v>49</v>
      </c>
      <c r="E13" s="17" t="s">
        <v>48</v>
      </c>
      <c r="F13" s="17"/>
      <c r="G13" s="17"/>
      <c r="H13" s="8" t="s">
        <v>18</v>
      </c>
      <c r="I13" s="21">
        <v>20</v>
      </c>
      <c r="J13" s="9"/>
      <c r="K13" s="6">
        <f t="shared" si="0"/>
        <v>0</v>
      </c>
    </row>
    <row r="14" spans="1:11" ht="19.5" customHeight="1">
      <c r="A14" s="25" t="s">
        <v>19</v>
      </c>
      <c r="B14" s="22" t="s">
        <v>11</v>
      </c>
      <c r="C14" s="17" t="s">
        <v>87</v>
      </c>
      <c r="D14" s="17" t="s">
        <v>49</v>
      </c>
      <c r="E14" s="17" t="s">
        <v>48</v>
      </c>
      <c r="F14" s="17"/>
      <c r="G14" s="17"/>
      <c r="H14" s="8" t="s">
        <v>18</v>
      </c>
      <c r="I14" s="21">
        <v>10</v>
      </c>
      <c r="J14" s="9"/>
      <c r="K14" s="6">
        <f t="shared" si="0"/>
        <v>0</v>
      </c>
    </row>
    <row r="15" spans="1:11" ht="19.5" customHeight="1">
      <c r="A15" s="25" t="s">
        <v>26</v>
      </c>
      <c r="B15" s="22" t="s">
        <v>11</v>
      </c>
      <c r="C15" s="17" t="s">
        <v>88</v>
      </c>
      <c r="D15" s="17" t="s">
        <v>49</v>
      </c>
      <c r="E15" s="17" t="s">
        <v>48</v>
      </c>
      <c r="F15" s="17"/>
      <c r="G15" s="17"/>
      <c r="H15" s="8" t="s">
        <v>18</v>
      </c>
      <c r="I15" s="21">
        <v>10</v>
      </c>
      <c r="J15" s="9"/>
      <c r="K15" s="6">
        <f t="shared" si="0"/>
        <v>0</v>
      </c>
    </row>
    <row r="16" spans="1:11" ht="19.5" customHeight="1">
      <c r="A16" s="25" t="s">
        <v>27</v>
      </c>
      <c r="B16" s="22" t="s">
        <v>11</v>
      </c>
      <c r="C16" s="17" t="s">
        <v>89</v>
      </c>
      <c r="D16" s="17" t="s">
        <v>49</v>
      </c>
      <c r="E16" s="17" t="s">
        <v>48</v>
      </c>
      <c r="F16" s="17"/>
      <c r="G16" s="17"/>
      <c r="H16" s="8" t="s">
        <v>18</v>
      </c>
      <c r="I16" s="21">
        <v>10</v>
      </c>
      <c r="J16" s="9"/>
      <c r="K16" s="6">
        <f t="shared" si="0"/>
        <v>0</v>
      </c>
    </row>
    <row r="17" spans="1:11" ht="19.5" customHeight="1">
      <c r="A17" s="25" t="s">
        <v>31</v>
      </c>
      <c r="B17" s="22" t="s">
        <v>12</v>
      </c>
      <c r="C17" s="17" t="s">
        <v>74</v>
      </c>
      <c r="D17" s="17" t="s">
        <v>49</v>
      </c>
      <c r="E17" s="17" t="s">
        <v>48</v>
      </c>
      <c r="F17" s="17"/>
      <c r="G17" s="17"/>
      <c r="H17" s="8" t="s">
        <v>18</v>
      </c>
      <c r="I17" s="21">
        <v>200</v>
      </c>
      <c r="J17" s="9"/>
      <c r="K17" s="6">
        <f t="shared" si="0"/>
        <v>0</v>
      </c>
    </row>
    <row r="18" spans="1:11" ht="19.5" customHeight="1">
      <c r="A18" s="25"/>
      <c r="B18" s="23" t="s">
        <v>16</v>
      </c>
      <c r="C18" s="22"/>
      <c r="D18" s="17"/>
      <c r="E18" s="22"/>
      <c r="F18" s="17"/>
      <c r="G18" s="17"/>
      <c r="H18" s="8"/>
      <c r="I18" s="21"/>
      <c r="J18" s="9"/>
      <c r="K18" s="6"/>
    </row>
    <row r="19" spans="1:11" ht="19.5" customHeight="1">
      <c r="A19" s="25" t="s">
        <v>28</v>
      </c>
      <c r="B19" s="22" t="s">
        <v>29</v>
      </c>
      <c r="C19" s="17" t="s">
        <v>71</v>
      </c>
      <c r="D19" s="17" t="s">
        <v>49</v>
      </c>
      <c r="E19" s="17" t="s">
        <v>47</v>
      </c>
      <c r="F19" s="17"/>
      <c r="G19" s="17"/>
      <c r="H19" s="8" t="s">
        <v>18</v>
      </c>
      <c r="I19" s="21">
        <v>12</v>
      </c>
      <c r="J19" s="9"/>
      <c r="K19" s="6">
        <f t="shared" si="0"/>
        <v>0</v>
      </c>
    </row>
    <row r="20" spans="1:11" ht="19.5" customHeight="1">
      <c r="A20" s="25" t="s">
        <v>32</v>
      </c>
      <c r="B20" s="22" t="s">
        <v>11</v>
      </c>
      <c r="C20" s="17" t="s">
        <v>72</v>
      </c>
      <c r="D20" s="17" t="s">
        <v>49</v>
      </c>
      <c r="E20" s="17" t="s">
        <v>48</v>
      </c>
      <c r="F20" s="17"/>
      <c r="G20" s="17"/>
      <c r="H20" s="8" t="s">
        <v>18</v>
      </c>
      <c r="I20" s="21">
        <v>480</v>
      </c>
      <c r="J20" s="9"/>
      <c r="K20" s="6">
        <f t="shared" si="0"/>
        <v>0</v>
      </c>
    </row>
    <row r="21" spans="1:11" ht="19.5" customHeight="1">
      <c r="A21" s="25" t="s">
        <v>80</v>
      </c>
      <c r="B21" s="22" t="s">
        <v>11</v>
      </c>
      <c r="C21" s="17" t="s">
        <v>73</v>
      </c>
      <c r="D21" s="17" t="s">
        <v>49</v>
      </c>
      <c r="E21" s="17" t="s">
        <v>48</v>
      </c>
      <c r="F21" s="17"/>
      <c r="G21" s="17"/>
      <c r="H21" s="8" t="s">
        <v>18</v>
      </c>
      <c r="I21" s="21">
        <v>480</v>
      </c>
      <c r="J21" s="9"/>
      <c r="K21" s="6">
        <f t="shared" si="0"/>
        <v>0</v>
      </c>
    </row>
    <row r="22" spans="1:11" ht="19.5" customHeight="1">
      <c r="A22" s="25" t="s">
        <v>81</v>
      </c>
      <c r="B22" s="22" t="s">
        <v>11</v>
      </c>
      <c r="C22" s="17" t="s">
        <v>74</v>
      </c>
      <c r="D22" s="17" t="s">
        <v>49</v>
      </c>
      <c r="E22" s="17" t="s">
        <v>48</v>
      </c>
      <c r="F22" s="17"/>
      <c r="G22" s="17"/>
      <c r="H22" s="8" t="s">
        <v>18</v>
      </c>
      <c r="I22" s="21">
        <v>50</v>
      </c>
      <c r="J22" s="9"/>
      <c r="K22" s="6">
        <f t="shared" si="0"/>
        <v>0</v>
      </c>
    </row>
    <row r="23" spans="1:11" ht="19.5" customHeight="1">
      <c r="A23" s="25" t="s">
        <v>82</v>
      </c>
      <c r="B23" s="22" t="s">
        <v>11</v>
      </c>
      <c r="C23" s="17" t="s">
        <v>87</v>
      </c>
      <c r="D23" s="17" t="s">
        <v>49</v>
      </c>
      <c r="E23" s="17" t="s">
        <v>48</v>
      </c>
      <c r="F23" s="17"/>
      <c r="G23" s="17"/>
      <c r="H23" s="8" t="s">
        <v>18</v>
      </c>
      <c r="I23" s="21">
        <v>30</v>
      </c>
      <c r="J23" s="9"/>
      <c r="K23" s="6">
        <f t="shared" si="0"/>
        <v>0</v>
      </c>
    </row>
    <row r="24" spans="1:11" ht="19.5" customHeight="1">
      <c r="A24" s="25" t="s">
        <v>83</v>
      </c>
      <c r="B24" s="22" t="s">
        <v>11</v>
      </c>
      <c r="C24" s="17" t="s">
        <v>88</v>
      </c>
      <c r="D24" s="17" t="s">
        <v>49</v>
      </c>
      <c r="E24" s="17" t="s">
        <v>48</v>
      </c>
      <c r="F24" s="17"/>
      <c r="G24" s="17"/>
      <c r="H24" s="8" t="s">
        <v>18</v>
      </c>
      <c r="I24" s="21">
        <v>30</v>
      </c>
      <c r="J24" s="9"/>
      <c r="K24" s="6">
        <f t="shared" si="0"/>
        <v>0</v>
      </c>
    </row>
    <row r="25" spans="1:11" ht="19.5" customHeight="1">
      <c r="A25" s="25" t="s">
        <v>84</v>
      </c>
      <c r="B25" s="22" t="s">
        <v>11</v>
      </c>
      <c r="C25" s="17" t="s">
        <v>89</v>
      </c>
      <c r="D25" s="17" t="s">
        <v>49</v>
      </c>
      <c r="E25" s="17" t="s">
        <v>48</v>
      </c>
      <c r="F25" s="17"/>
      <c r="G25" s="17"/>
      <c r="H25" s="8" t="s">
        <v>18</v>
      </c>
      <c r="I25" s="21">
        <v>30</v>
      </c>
      <c r="J25" s="9"/>
      <c r="K25" s="6">
        <f t="shared" si="0"/>
        <v>0</v>
      </c>
    </row>
    <row r="26" spans="1:11" ht="19.5" customHeight="1">
      <c r="A26" s="25" t="s">
        <v>85</v>
      </c>
      <c r="B26" s="22" t="s">
        <v>12</v>
      </c>
      <c r="C26" s="17" t="s">
        <v>74</v>
      </c>
      <c r="D26" s="17" t="s">
        <v>49</v>
      </c>
      <c r="E26" s="17" t="s">
        <v>48</v>
      </c>
      <c r="F26" s="17"/>
      <c r="G26" s="17"/>
      <c r="H26" s="8" t="s">
        <v>18</v>
      </c>
      <c r="I26" s="21">
        <v>50</v>
      </c>
      <c r="J26" s="9"/>
      <c r="K26" s="6">
        <f t="shared" si="0"/>
        <v>0</v>
      </c>
    </row>
    <row r="27" spans="8:11" ht="19.5" customHeight="1">
      <c r="H27" s="99" t="s">
        <v>3</v>
      </c>
      <c r="I27" s="100"/>
      <c r="J27" s="100"/>
      <c r="K27" s="27">
        <f>SUM(K10:K26)</f>
        <v>0</v>
      </c>
    </row>
    <row r="28" spans="7:11" ht="14.25">
      <c r="G28" s="72"/>
      <c r="H28" s="92">
        <v>22</v>
      </c>
      <c r="I28" s="93"/>
      <c r="J28" s="38" t="s">
        <v>4</v>
      </c>
      <c r="K28" s="27">
        <f>K27*0.22</f>
        <v>0</v>
      </c>
    </row>
    <row r="29" spans="8:11" ht="14.25">
      <c r="H29" s="99" t="s">
        <v>5</v>
      </c>
      <c r="I29" s="100"/>
      <c r="J29" s="100"/>
      <c r="K29" s="27">
        <f>K27+K28</f>
        <v>0</v>
      </c>
    </row>
    <row r="30" spans="9:11" ht="12.75">
      <c r="I30" s="11"/>
      <c r="J30" s="12"/>
      <c r="K30" s="13"/>
    </row>
    <row r="31" spans="1:11" ht="18">
      <c r="A31" s="74" t="s">
        <v>79</v>
      </c>
      <c r="I31" s="11"/>
      <c r="J31" s="12"/>
      <c r="K31" s="13"/>
    </row>
    <row r="32" spans="1:11" ht="12.75">
      <c r="A32" s="102" t="s">
        <v>86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7" spans="2:11" ht="12.75">
      <c r="B37" s="69"/>
      <c r="J37" s="68"/>
      <c r="K37" s="69"/>
    </row>
    <row r="38" spans="2:11" ht="14.25">
      <c r="B38" s="1" t="s">
        <v>67</v>
      </c>
      <c r="J38" s="94" t="s">
        <v>68</v>
      </c>
      <c r="K38" s="95"/>
    </row>
  </sheetData>
  <sheetProtection/>
  <mergeCells count="11">
    <mergeCell ref="A32:K32"/>
    <mergeCell ref="K6:T6"/>
    <mergeCell ref="J38:K38"/>
    <mergeCell ref="H27:J27"/>
    <mergeCell ref="H28:I28"/>
    <mergeCell ref="H29:J29"/>
    <mergeCell ref="A1:K1"/>
    <mergeCell ref="A2:K2"/>
    <mergeCell ref="A3:K3"/>
    <mergeCell ref="A4:K4"/>
    <mergeCell ref="A6:J6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Nahtigal</dc:creator>
  <cp:keywords/>
  <dc:description/>
  <cp:lastModifiedBy>test</cp:lastModifiedBy>
  <cp:lastPrinted>2022-02-10T07:25:25Z</cp:lastPrinted>
  <dcterms:created xsi:type="dcterms:W3CDTF">2011-08-03T10:06:49Z</dcterms:created>
  <dcterms:modified xsi:type="dcterms:W3CDTF">2022-02-10T07:35:34Z</dcterms:modified>
  <cp:category/>
  <cp:version/>
  <cp:contentType/>
  <cp:contentStatus/>
  <cp:revision>1</cp:revision>
</cp:coreProperties>
</file>