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HL\2021\JHL-4-21 Čiščenje poslovnih prostorov\Razpisna dokumentacija\"/>
    </mc:Choice>
  </mc:AlternateContent>
  <bookViews>
    <workbookView xWindow="0" yWindow="0" windowWidth="28800" windowHeight="13800"/>
  </bookViews>
  <sheets>
    <sheet name="Sklop št. 5 ŽA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6" i="1"/>
  <c r="F55" i="1"/>
  <c r="F50" i="1"/>
  <c r="F49" i="1"/>
  <c r="F47" i="1"/>
  <c r="F46" i="1"/>
  <c r="F44" i="1"/>
  <c r="F43" i="1"/>
  <c r="F42" i="1"/>
  <c r="E35" i="1"/>
  <c r="G35" i="1" s="1"/>
  <c r="G36" i="1" s="1"/>
  <c r="G37" i="1" s="1"/>
  <c r="E34" i="1"/>
  <c r="G34" i="1" s="1"/>
  <c r="E33" i="1"/>
  <c r="G33" i="1" s="1"/>
  <c r="E31" i="1"/>
  <c r="G31" i="1" s="1"/>
  <c r="E29" i="1"/>
  <c r="G29" i="1" s="1"/>
  <c r="E26" i="1"/>
  <c r="G26" i="1" s="1"/>
  <c r="E25" i="1"/>
  <c r="G25" i="1" s="1"/>
  <c r="E24" i="1"/>
  <c r="G24" i="1" s="1"/>
  <c r="E23" i="1"/>
  <c r="G23" i="1" s="1"/>
  <c r="E21" i="1"/>
  <c r="G21" i="1" s="1"/>
  <c r="E20" i="1"/>
  <c r="G20" i="1" s="1"/>
  <c r="E19" i="1"/>
  <c r="G19" i="1" s="1"/>
  <c r="E18" i="1"/>
  <c r="G18" i="1" s="1"/>
  <c r="E16" i="1"/>
  <c r="G16" i="1" s="1"/>
  <c r="E15" i="1"/>
  <c r="G15" i="1" s="1"/>
  <c r="E14" i="1"/>
  <c r="G14" i="1" s="1"/>
  <c r="E13" i="1"/>
  <c r="G13" i="1" s="1"/>
  <c r="E12" i="1"/>
  <c r="G12" i="1" s="1"/>
  <c r="F59" i="1" l="1"/>
  <c r="F60" i="1" s="1"/>
  <c r="F51" i="1"/>
  <c r="F52" i="1" s="1"/>
  <c r="F61" i="1" l="1"/>
</calcChain>
</file>

<file path=xl/sharedStrings.xml><?xml version="1.0" encoding="utf-8"?>
<sst xmlns="http://schemas.openxmlformats.org/spreadsheetml/2006/main" count="103" uniqueCount="72">
  <si>
    <t>PONUDBENI PREDRAČUN</t>
  </si>
  <si>
    <t>Priloga k ponudbi za sklop št. 5</t>
  </si>
  <si>
    <t xml:space="preserve">Ponudnik:___________________________________________________________________________, </t>
  </si>
  <si>
    <t xml:space="preserve">ki oddajamo ponudbo za javno naročilo št. </t>
  </si>
  <si>
    <t>JHL-4/21 Čiščenje poslovnih prostorov, za sklop št. 5: ŽALE</t>
  </si>
  <si>
    <t xml:space="preserve">PONUDBENI PREDRAČUN št. _____________  </t>
  </si>
  <si>
    <t>I. REDNA ČIŠČENJA</t>
  </si>
  <si>
    <t>POSLOVNI PROSTORI</t>
  </si>
  <si>
    <t xml:space="preserve">Med hmeljniki 2 </t>
  </si>
  <si>
    <t>Kvadratura m²</t>
  </si>
  <si>
    <t>Cena na m²</t>
  </si>
  <si>
    <t>Cena na posamezno čiščenje (€)</t>
  </si>
  <si>
    <t>Število čiščenj</t>
  </si>
  <si>
    <t>Mesečni strošek  skupaj (€)</t>
  </si>
  <si>
    <t xml:space="preserve">Desni propilje (najemnine); interni sanitarni prostori, hodnik, čakalnica za svojce, pisarna za stranke) </t>
  </si>
  <si>
    <t>5x tedensko</t>
  </si>
  <si>
    <t>Desni propilje (najemnine); stopnišče, kuhinja</t>
  </si>
  <si>
    <t>1x tedensko</t>
  </si>
  <si>
    <t>Levi propilje (sprejemna pisarna); stopnišče, interni sanitarni prostori, pisarne za stranke, čakalnica, razstavni prostor, kuhinja, kletni prostori</t>
  </si>
  <si>
    <t>Plečnikove mizarske delavnice (uprava); tajništvo, hodnik, sanitarje, čajna kuhinja</t>
  </si>
  <si>
    <t>Plečnikove mizarske delavnice (uprava); pisarna vodje, pisarna direktorja, sejna soba</t>
  </si>
  <si>
    <t xml:space="preserve">Tomačevska 2A </t>
  </si>
  <si>
    <t>Plečnikova cvetličarna; interni sanitarni prostori, garderoba, prodajalna, pisarna</t>
  </si>
  <si>
    <t>2x tedensko</t>
  </si>
  <si>
    <t>Plečnikova cvetličarna; pisarna v Plečnikovi cvetličarni</t>
  </si>
  <si>
    <t>Kamnoseški salon; prodajalna stopnice, toaletni prostor</t>
  </si>
  <si>
    <t>Kamnoseški salon; klet</t>
  </si>
  <si>
    <t>Tomačevska 2</t>
  </si>
  <si>
    <t>Poslovni prostori; garderobe, sanitarni prostori, hodniki, poslovilna dvorana skladišče, mrliške vežice</t>
  </si>
  <si>
    <t>Kletni prostor</t>
  </si>
  <si>
    <t>Cvetličarna PST; interni sanitarni prostori, prodajalna</t>
  </si>
  <si>
    <t>Pisarne na lokaciji Tomačevska 2</t>
  </si>
  <si>
    <t xml:space="preserve">JAVNE SANITARIJE </t>
  </si>
  <si>
    <t>Med hmeljniki 2</t>
  </si>
  <si>
    <t>Javni WC v levem in desnem propileju</t>
  </si>
  <si>
    <t>5x (pon.-pet.) oz. 6x tedensko, če so v soboto tudi pogrebi - 3x dnevno</t>
  </si>
  <si>
    <t>Tomačevska 2A</t>
  </si>
  <si>
    <t>WC v prodajnem Paviljonu pri Plečnikovi cvetličarni; 4x ženska kabina, 1x prostor za invalide, 2x pisoar, 2x moška kabina, 1x predprostor)</t>
  </si>
  <si>
    <t>vsak dan, 3x dnevno</t>
  </si>
  <si>
    <t>Dvorišče/parkirišče</t>
  </si>
  <si>
    <t>vsak dan (razen nedelj), 2x dnevno</t>
  </si>
  <si>
    <t>Pri Cvetličarni PST; 3x ženska kabina, 1x moška kabina, 6x pisoar, 2x predprostor</t>
  </si>
  <si>
    <t>Pri vežicah; 1 kabina, 1 predprostor</t>
  </si>
  <si>
    <t>ob dnevih ko so tam pogrebi - 3x dnevno</t>
  </si>
  <si>
    <t>SKUPAJ redno čiščenje v EUR brez DDV za 1 mesec</t>
  </si>
  <si>
    <t>SKUPAJ redno čiščenje v EUR brez DDV za 48 mesecev</t>
  </si>
  <si>
    <t>II. GENERALNA ČIŠČENJA</t>
  </si>
  <si>
    <t>Kvadratura m2</t>
  </si>
  <si>
    <t>Cena izvedba posameznega čiščenja v EUR brez DDV</t>
  </si>
  <si>
    <t>Okvirno število čiščenj letno</t>
  </si>
  <si>
    <t>Letni strošek skupaj brez DDV</t>
  </si>
  <si>
    <t>Odstranjevanje starega in nanos novega premaza na PVC talnih oblogah in drugih trdnih tleh, čiščenje keramike ter globinsko čiščenje tekstilnih talnih oblog z metodo ekstrakcije</t>
  </si>
  <si>
    <t>Čiščenje notranjih in zunanjih oken, okenskih polic ter okvirjev</t>
  </si>
  <si>
    <t>Demontaža, čiščenje in montaža zaves</t>
  </si>
  <si>
    <t>Tomačevska 2 A</t>
  </si>
  <si>
    <t>SKUPAJ generalna čiščenja v EUR brez DDV za eno  leto</t>
  </si>
  <si>
    <t>SKUPAJ generalna čiščenja v EUR brez DDV za 48 mesecev</t>
  </si>
  <si>
    <t>III. OSTALA ČIŠČENJA - VSE LOKACIJE</t>
  </si>
  <si>
    <t>Okvirno število ur letno</t>
  </si>
  <si>
    <t>Cena delovne ure v EUR brez DDV</t>
  </si>
  <si>
    <t>Letni strošek skupaj</t>
  </si>
  <si>
    <t>Ročno čiščenje kot sestavni del večjih čiščenj ali kot samostojna storitev (brisanje prahu, poliranje pohištva itd.) s čistilnim priborom in čistili</t>
  </si>
  <si>
    <t>Kombinirano čiščenje ročno in strojno</t>
  </si>
  <si>
    <t>Čiščenje počitniške kapacitete v Strunjanu</t>
  </si>
  <si>
    <t>Celotedenska prisotnost na javnih sanitarijah - predvidoma 26.10. - 1.11., 2 osebi</t>
  </si>
  <si>
    <t>SKUPAJ ostala čiščenja v EUR brez DDV za eno leto</t>
  </si>
  <si>
    <t>SKUPAJ ostala čiščenja v EUR brez DDV za 48 mesecev</t>
  </si>
  <si>
    <t>SKUPNA PONUDBENA VREDNOST v EUR brez DDV za obdobje 48 mesecev</t>
  </si>
  <si>
    <t>Opomba: redna čiščenja se obračunavajo glede na opravljeno število dni čiščenj v mesecu</t>
  </si>
  <si>
    <t>Datum:</t>
  </si>
  <si>
    <t>Žig:</t>
  </si>
  <si>
    <t>Podpis pooblaščene osebe: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</si>
</sst>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ahoma"/>
      <family val="2"/>
      <charset val="238"/>
    </font>
    <font>
      <sz val="11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 applyProtection="1"/>
    <xf numFmtId="0" fontId="3" fillId="0" borderId="0" xfId="1" applyFont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2" fillId="0" borderId="0" xfId="1" applyFont="1" applyAlignment="1" applyProtection="1">
      <alignment wrapText="1"/>
    </xf>
    <xf numFmtId="0" fontId="3" fillId="0" borderId="0" xfId="1" applyFont="1" applyAlignment="1" applyProtection="1"/>
    <xf numFmtId="0" fontId="5" fillId="2" borderId="4" xfId="0" applyFont="1" applyFill="1" applyBorder="1" applyProtection="1"/>
    <xf numFmtId="164" fontId="4" fillId="0" borderId="0" xfId="0" applyNumberFormat="1" applyFont="1" applyAlignment="1" applyProtection="1">
      <alignment horizontal="center"/>
    </xf>
    <xf numFmtId="0" fontId="5" fillId="3" borderId="5" xfId="0" applyFont="1" applyFill="1" applyBorder="1" applyProtection="1"/>
    <xf numFmtId="0" fontId="4" fillId="3" borderId="6" xfId="0" applyFont="1" applyFill="1" applyBorder="1" applyProtection="1"/>
    <xf numFmtId="164" fontId="4" fillId="3" borderId="6" xfId="0" applyNumberFormat="1" applyFont="1" applyFill="1" applyBorder="1" applyAlignment="1" applyProtection="1">
      <alignment horizontal="center"/>
    </xf>
    <xf numFmtId="0" fontId="4" fillId="3" borderId="7" xfId="0" applyFont="1" applyFill="1" applyBorder="1" applyProtection="1"/>
    <xf numFmtId="3" fontId="7" fillId="4" borderId="8" xfId="0" applyNumberFormat="1" applyFont="1" applyFill="1" applyBorder="1" applyAlignment="1" applyProtection="1">
      <alignment horizontal="left" wrapText="1"/>
    </xf>
    <xf numFmtId="2" fontId="7" fillId="4" borderId="8" xfId="0" applyNumberFormat="1" applyFont="1" applyFill="1" applyBorder="1" applyAlignment="1" applyProtection="1">
      <alignment horizontal="center" wrapText="1"/>
    </xf>
    <xf numFmtId="4" fontId="4" fillId="4" borderId="8" xfId="0" applyNumberFormat="1" applyFont="1" applyFill="1" applyBorder="1" applyAlignment="1" applyProtection="1">
      <alignment horizontal="center" wrapText="1"/>
    </xf>
    <xf numFmtId="3" fontId="7" fillId="0" borderId="8" xfId="0" applyNumberFormat="1" applyFont="1" applyBorder="1" applyAlignment="1" applyProtection="1">
      <alignment horizontal="center" vertical="center" wrapText="1"/>
    </xf>
    <xf numFmtId="2" fontId="7" fillId="0" borderId="8" xfId="0" applyNumberFormat="1" applyFont="1" applyBorder="1" applyAlignment="1" applyProtection="1">
      <alignment horizontal="center" vertical="center" wrapText="1"/>
      <protection locked="0"/>
    </xf>
    <xf numFmtId="4" fontId="4" fillId="0" borderId="8" xfId="0" applyNumberFormat="1" applyFont="1" applyBorder="1" applyAlignment="1" applyProtection="1">
      <alignment horizontal="center" vertical="center" wrapText="1"/>
    </xf>
    <xf numFmtId="3" fontId="7" fillId="0" borderId="9" xfId="0" applyNumberFormat="1" applyFont="1" applyBorder="1" applyAlignment="1" applyProtection="1">
      <alignment horizontal="center" vertical="center"/>
    </xf>
    <xf numFmtId="2" fontId="7" fillId="0" borderId="9" xfId="0" applyNumberFormat="1" applyFont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center" vertical="center"/>
    </xf>
    <xf numFmtId="3" fontId="7" fillId="0" borderId="8" xfId="0" applyNumberFormat="1" applyFont="1" applyBorder="1" applyAlignment="1" applyProtection="1">
      <alignment horizontal="center" vertical="center"/>
    </xf>
    <xf numFmtId="2" fontId="7" fillId="0" borderId="8" xfId="0" applyNumberFormat="1" applyFont="1" applyBorder="1" applyAlignment="1" applyProtection="1">
      <alignment horizontal="center" vertical="center"/>
      <protection locked="0"/>
    </xf>
    <xf numFmtId="4" fontId="4" fillId="0" borderId="8" xfId="0" applyNumberFormat="1" applyFont="1" applyBorder="1" applyAlignment="1" applyProtection="1">
      <alignment horizontal="center" vertical="center"/>
    </xf>
    <xf numFmtId="3" fontId="7" fillId="4" borderId="8" xfId="0" applyNumberFormat="1" applyFont="1" applyFill="1" applyBorder="1" applyAlignment="1" applyProtection="1">
      <alignment horizontal="center" vertical="center"/>
    </xf>
    <xf numFmtId="2" fontId="7" fillId="4" borderId="8" xfId="0" applyNumberFormat="1" applyFont="1" applyFill="1" applyBorder="1" applyAlignment="1" applyProtection="1">
      <alignment horizontal="center" vertical="center"/>
      <protection locked="0"/>
    </xf>
    <xf numFmtId="2" fontId="7" fillId="4" borderId="8" xfId="0" applyNumberFormat="1" applyFont="1" applyFill="1" applyBorder="1" applyAlignment="1" applyProtection="1">
      <alignment horizontal="center" vertical="center"/>
    </xf>
    <xf numFmtId="4" fontId="4" fillId="4" borderId="8" xfId="0" applyNumberFormat="1" applyFont="1" applyFill="1" applyBorder="1" applyAlignment="1" applyProtection="1">
      <alignment horizontal="center" vertical="center"/>
    </xf>
    <xf numFmtId="3" fontId="7" fillId="4" borderId="8" xfId="0" applyNumberFormat="1" applyFont="1" applyFill="1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7" fillId="4" borderId="8" xfId="0" applyNumberFormat="1" applyFont="1" applyFill="1" applyBorder="1" applyAlignment="1" applyProtection="1">
      <alignment horizontal="center" vertical="center" wrapText="1"/>
    </xf>
    <xf numFmtId="4" fontId="4" fillId="4" borderId="8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/>
    </xf>
    <xf numFmtId="3" fontId="7" fillId="3" borderId="9" xfId="0" applyNumberFormat="1" applyFont="1" applyFill="1" applyBorder="1" applyAlignment="1" applyProtection="1">
      <alignment horizontal="center"/>
    </xf>
    <xf numFmtId="3" fontId="7" fillId="3" borderId="9" xfId="0" applyNumberFormat="1" applyFont="1" applyFill="1" applyBorder="1" applyAlignment="1" applyProtection="1">
      <alignment horizontal="center"/>
      <protection locked="0"/>
    </xf>
    <xf numFmtId="4" fontId="4" fillId="3" borderId="9" xfId="0" applyNumberFormat="1" applyFont="1" applyFill="1" applyBorder="1" applyAlignment="1" applyProtection="1">
      <alignment horizontal="center"/>
    </xf>
    <xf numFmtId="2" fontId="7" fillId="4" borderId="8" xfId="0" applyNumberFormat="1" applyFont="1" applyFill="1" applyBorder="1" applyAlignment="1" applyProtection="1">
      <alignment horizontal="center" wrapText="1"/>
      <protection locked="0"/>
    </xf>
    <xf numFmtId="3" fontId="7" fillId="0" borderId="8" xfId="0" applyNumberFormat="1" applyFont="1" applyBorder="1" applyAlignment="1" applyProtection="1">
      <alignment horizontal="center" wrapText="1"/>
    </xf>
    <xf numFmtId="2" fontId="7" fillId="0" borderId="8" xfId="0" applyNumberFormat="1" applyFont="1" applyBorder="1" applyAlignment="1" applyProtection="1">
      <alignment horizontal="center" wrapText="1"/>
      <protection locked="0"/>
    </xf>
    <xf numFmtId="4" fontId="4" fillId="0" borderId="8" xfId="0" applyNumberFormat="1" applyFont="1" applyBorder="1" applyAlignment="1" applyProtection="1">
      <alignment horizontal="center" wrapText="1"/>
    </xf>
    <xf numFmtId="3" fontId="7" fillId="4" borderId="8" xfId="0" applyNumberFormat="1" applyFont="1" applyFill="1" applyBorder="1" applyAlignment="1" applyProtection="1">
      <alignment horizontal="center" wrapText="1"/>
    </xf>
    <xf numFmtId="3" fontId="7" fillId="0" borderId="9" xfId="0" applyNumberFormat="1" applyFont="1" applyBorder="1" applyAlignment="1" applyProtection="1">
      <alignment horizontal="center" wrapText="1"/>
    </xf>
    <xf numFmtId="2" fontId="7" fillId="0" borderId="9" xfId="0" applyNumberFormat="1" applyFont="1" applyBorder="1" applyAlignment="1" applyProtection="1">
      <alignment horizontal="center" wrapText="1"/>
      <protection locked="0"/>
    </xf>
    <xf numFmtId="4" fontId="4" fillId="0" borderId="9" xfId="0" applyNumberFormat="1" applyFont="1" applyBorder="1" applyAlignment="1" applyProtection="1">
      <alignment horizontal="center" wrapText="1"/>
    </xf>
    <xf numFmtId="3" fontId="7" fillId="0" borderId="4" xfId="0" applyNumberFormat="1" applyFont="1" applyBorder="1" applyAlignment="1" applyProtection="1">
      <alignment horizontal="center" wrapText="1"/>
    </xf>
    <xf numFmtId="2" fontId="7" fillId="0" borderId="4" xfId="0" applyNumberFormat="1" applyFont="1" applyBorder="1" applyAlignment="1" applyProtection="1">
      <alignment horizontal="center" wrapText="1"/>
      <protection locked="0"/>
    </xf>
    <xf numFmtId="4" fontId="4" fillId="0" borderId="4" xfId="0" applyNumberFormat="1" applyFont="1" applyBorder="1" applyAlignment="1" applyProtection="1">
      <alignment horizontal="center" wrapText="1"/>
    </xf>
    <xf numFmtId="3" fontId="7" fillId="0" borderId="12" xfId="0" applyNumberFormat="1" applyFont="1" applyBorder="1" applyAlignment="1" applyProtection="1">
      <alignment horizontal="right"/>
    </xf>
    <xf numFmtId="4" fontId="4" fillId="0" borderId="13" xfId="0" applyNumberFormat="1" applyFont="1" applyBorder="1" applyAlignment="1" applyProtection="1">
      <alignment horizontal="center"/>
    </xf>
    <xf numFmtId="3" fontId="5" fillId="0" borderId="16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right"/>
    </xf>
    <xf numFmtId="4" fontId="5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Protection="1"/>
    <xf numFmtId="0" fontId="4" fillId="0" borderId="0" xfId="0" applyFont="1" applyBorder="1" applyProtection="1"/>
    <xf numFmtId="4" fontId="5" fillId="0" borderId="0" xfId="0" applyNumberFormat="1" applyFont="1" applyBorder="1" applyProtection="1"/>
    <xf numFmtId="0" fontId="5" fillId="2" borderId="9" xfId="0" applyFont="1" applyFill="1" applyBorder="1" applyProtection="1"/>
    <xf numFmtId="0" fontId="4" fillId="0" borderId="0" xfId="0" applyFont="1" applyFill="1" applyProtection="1"/>
    <xf numFmtId="0" fontId="4" fillId="0" borderId="9" xfId="0" applyFont="1" applyFill="1" applyBorder="1" applyAlignment="1" applyProtection="1">
      <alignment horizontal="center" wrapText="1"/>
    </xf>
    <xf numFmtId="0" fontId="4" fillId="0" borderId="9" xfId="0" applyFont="1" applyFill="1" applyBorder="1" applyAlignment="1" applyProtection="1">
      <alignment horizontal="center" wrapText="1"/>
      <protection locked="0"/>
    </xf>
    <xf numFmtId="4" fontId="4" fillId="0" borderId="9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/>
    </xf>
    <xf numFmtId="4" fontId="4" fillId="0" borderId="4" xfId="0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center"/>
    </xf>
    <xf numFmtId="4" fontId="4" fillId="0" borderId="8" xfId="0" applyNumberFormat="1" applyFont="1" applyFill="1" applyBorder="1" applyAlignment="1" applyProtection="1">
      <alignment horizontal="center"/>
    </xf>
    <xf numFmtId="4" fontId="5" fillId="0" borderId="9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4" fontId="4" fillId="0" borderId="0" xfId="0" applyNumberFormat="1" applyFont="1" applyBorder="1" applyProtection="1"/>
    <xf numFmtId="4" fontId="4" fillId="0" borderId="9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left"/>
    </xf>
    <xf numFmtId="4" fontId="4" fillId="0" borderId="2" xfId="0" applyNumberFormat="1" applyFont="1" applyFill="1" applyBorder="1" applyAlignment="1" applyProtection="1">
      <alignment horizontal="left"/>
    </xf>
    <xf numFmtId="4" fontId="4" fillId="0" borderId="3" xfId="0" applyNumberFormat="1" applyFont="1" applyFill="1" applyBorder="1" applyAlignment="1" applyProtection="1">
      <alignment horizontal="left"/>
    </xf>
    <xf numFmtId="4" fontId="5" fillId="0" borderId="18" xfId="0" applyNumberFormat="1" applyFont="1" applyFill="1" applyBorder="1" applyAlignment="1" applyProtection="1">
      <alignment horizontal="center"/>
    </xf>
    <xf numFmtId="4" fontId="5" fillId="5" borderId="8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center"/>
      <protection locked="0"/>
    </xf>
    <xf numFmtId="0" fontId="2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protection locked="0"/>
    </xf>
    <xf numFmtId="0" fontId="2" fillId="0" borderId="1" xfId="1" applyFont="1" applyBorder="1" applyAlignment="1" applyProtection="1">
      <alignment horizontal="left" wrapText="1"/>
    </xf>
    <xf numFmtId="0" fontId="2" fillId="0" borderId="2" xfId="1" applyFont="1" applyBorder="1" applyAlignment="1" applyProtection="1">
      <alignment horizontal="left" wrapText="1"/>
    </xf>
    <xf numFmtId="0" fontId="2" fillId="0" borderId="3" xfId="1" applyFont="1" applyBorder="1" applyAlignment="1" applyProtection="1">
      <alignment horizontal="left" wrapText="1"/>
    </xf>
    <xf numFmtId="0" fontId="3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3" fontId="6" fillId="4" borderId="8" xfId="0" applyNumberFormat="1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 wrapText="1"/>
    </xf>
    <xf numFmtId="3" fontId="7" fillId="0" borderId="8" xfId="0" applyNumberFormat="1" applyFont="1" applyBorder="1" applyAlignment="1" applyProtection="1">
      <alignment horizontal="left"/>
    </xf>
    <xf numFmtId="3" fontId="6" fillId="0" borderId="8" xfId="0" applyNumberFormat="1" applyFont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 wrapText="1"/>
    </xf>
    <xf numFmtId="0" fontId="6" fillId="4" borderId="8" xfId="0" applyNumberFormat="1" applyFont="1" applyFill="1" applyBorder="1" applyAlignment="1" applyProtection="1">
      <alignment horizontal="left"/>
    </xf>
    <xf numFmtId="0" fontId="4" fillId="4" borderId="8" xfId="0" applyNumberFormat="1" applyFont="1" applyFill="1" applyBorder="1" applyAlignment="1" applyProtection="1">
      <alignment horizontal="left"/>
    </xf>
    <xf numFmtId="3" fontId="7" fillId="0" borderId="19" xfId="0" applyNumberFormat="1" applyFont="1" applyBorder="1" applyAlignment="1" applyProtection="1">
      <alignment horizontal="right"/>
    </xf>
    <xf numFmtId="3" fontId="7" fillId="0" borderId="20" xfId="0" applyNumberFormat="1" applyFont="1" applyBorder="1" applyAlignment="1" applyProtection="1">
      <alignment horizontal="right"/>
    </xf>
    <xf numFmtId="3" fontId="7" fillId="0" borderId="21" xfId="0" applyNumberFormat="1" applyFont="1" applyBorder="1" applyAlignment="1" applyProtection="1">
      <alignment horizontal="right"/>
    </xf>
    <xf numFmtId="3" fontId="7" fillId="0" borderId="10" xfId="0" applyNumberFormat="1" applyFont="1" applyBorder="1" applyAlignment="1" applyProtection="1">
      <alignment horizontal="right"/>
    </xf>
    <xf numFmtId="3" fontId="7" fillId="0" borderId="11" xfId="0" applyNumberFormat="1" applyFont="1" applyBorder="1" applyAlignment="1" applyProtection="1">
      <alignment horizontal="right"/>
    </xf>
    <xf numFmtId="3" fontId="7" fillId="0" borderId="12" xfId="0" applyNumberFormat="1" applyFont="1" applyBorder="1" applyAlignment="1" applyProtection="1">
      <alignment horizontal="right"/>
    </xf>
    <xf numFmtId="3" fontId="5" fillId="0" borderId="14" xfId="0" applyNumberFormat="1" applyFont="1" applyBorder="1" applyAlignment="1" applyProtection="1">
      <alignment horizontal="right"/>
    </xf>
    <xf numFmtId="3" fontId="5" fillId="0" borderId="15" xfId="0" applyNumberFormat="1" applyFont="1" applyBorder="1" applyAlignment="1" applyProtection="1">
      <alignment horizontal="right"/>
    </xf>
    <xf numFmtId="3" fontId="5" fillId="0" borderId="16" xfId="0" applyNumberFormat="1" applyFont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left"/>
    </xf>
    <xf numFmtId="0" fontId="5" fillId="0" borderId="22" xfId="0" applyFont="1" applyBorder="1" applyAlignment="1" applyProtection="1">
      <alignment horizontal="right" wrapText="1"/>
    </xf>
    <xf numFmtId="0" fontId="5" fillId="0" borderId="23" xfId="0" applyFont="1" applyBorder="1" applyAlignment="1" applyProtection="1">
      <alignment horizontal="right" wrapText="1"/>
    </xf>
    <xf numFmtId="0" fontId="5" fillId="0" borderId="24" xfId="0" applyFont="1" applyBorder="1" applyAlignment="1" applyProtection="1">
      <alignment horizontal="right" wrapText="1"/>
    </xf>
    <xf numFmtId="0" fontId="5" fillId="5" borderId="1" xfId="0" applyNumberFormat="1" applyFont="1" applyFill="1" applyBorder="1" applyAlignment="1" applyProtection="1">
      <alignment horizontal="right" wrapText="1"/>
    </xf>
    <xf numFmtId="0" fontId="5" fillId="5" borderId="2" xfId="0" applyNumberFormat="1" applyFont="1" applyFill="1" applyBorder="1" applyAlignment="1" applyProtection="1">
      <alignment horizontal="right" wrapText="1"/>
    </xf>
    <xf numFmtId="0" fontId="5" fillId="5" borderId="3" xfId="0" applyNumberFormat="1" applyFont="1" applyFill="1" applyBorder="1" applyAlignment="1" applyProtection="1">
      <alignment horizontal="right" wrapText="1"/>
    </xf>
    <xf numFmtId="0" fontId="5" fillId="0" borderId="1" xfId="0" applyFont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right" wrapText="1"/>
    </xf>
    <xf numFmtId="0" fontId="5" fillId="0" borderId="3" xfId="0" applyFont="1" applyBorder="1" applyAlignment="1" applyProtection="1">
      <alignment horizontal="right" wrapText="1"/>
    </xf>
    <xf numFmtId="0" fontId="5" fillId="2" borderId="9" xfId="0" applyFont="1" applyFill="1" applyBorder="1" applyAlignment="1" applyProtection="1">
      <alignment horizontal="left"/>
    </xf>
    <xf numFmtId="4" fontId="4" fillId="0" borderId="1" xfId="0" applyNumberFormat="1" applyFont="1" applyFill="1" applyBorder="1" applyAlignment="1" applyProtection="1">
      <alignment horizontal="left" wrapText="1"/>
    </xf>
    <xf numFmtId="4" fontId="4" fillId="0" borderId="2" xfId="0" applyNumberFormat="1" applyFont="1" applyFill="1" applyBorder="1" applyAlignment="1" applyProtection="1">
      <alignment horizontal="left" wrapText="1"/>
    </xf>
    <xf numFmtId="4" fontId="4" fillId="0" borderId="3" xfId="0" applyNumberFormat="1" applyFont="1" applyFill="1" applyBorder="1" applyAlignment="1" applyProtection="1">
      <alignment horizontal="left" wrapText="1"/>
    </xf>
    <xf numFmtId="4" fontId="4" fillId="0" borderId="1" xfId="0" applyNumberFormat="1" applyFont="1" applyFill="1" applyBorder="1" applyAlignment="1" applyProtection="1">
      <alignment horizontal="left"/>
    </xf>
    <xf numFmtId="4" fontId="4" fillId="0" borderId="2" xfId="0" applyNumberFormat="1" applyFont="1" applyFill="1" applyBorder="1" applyAlignment="1" applyProtection="1">
      <alignment horizontal="left"/>
    </xf>
    <xf numFmtId="4" fontId="4" fillId="0" borderId="3" xfId="0" applyNumberFormat="1" applyFont="1" applyFill="1" applyBorder="1" applyAlignment="1" applyProtection="1">
      <alignment horizontal="left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="90" zoomScaleNormal="90" workbookViewId="0">
      <selection activeCell="D18" sqref="D18"/>
    </sheetView>
  </sheetViews>
  <sheetFormatPr defaultRowHeight="15" x14ac:dyDescent="0.25"/>
  <cols>
    <col min="1" max="1" width="30.28515625" customWidth="1"/>
    <col min="2" max="2" width="37.7109375" customWidth="1"/>
    <col min="3" max="3" width="15.140625" customWidth="1"/>
    <col min="4" max="4" width="14.85546875" customWidth="1"/>
    <col min="5" max="5" width="17" customWidth="1"/>
    <col min="6" max="6" width="19" customWidth="1"/>
    <col min="7" max="7" width="17.28515625" customWidth="1"/>
  </cols>
  <sheetData>
    <row r="1" spans="1:7" ht="9" customHeight="1" x14ac:dyDescent="0.25"/>
    <row r="2" spans="1:7" ht="20.25" customHeight="1" x14ac:dyDescent="0.25">
      <c r="A2" s="81" t="s">
        <v>0</v>
      </c>
      <c r="B2" s="82"/>
      <c r="C2" s="82"/>
      <c r="D2" s="82"/>
      <c r="E2" s="81" t="s">
        <v>1</v>
      </c>
      <c r="F2" s="83"/>
      <c r="G2" s="1"/>
    </row>
    <row r="3" spans="1:7" ht="10.5" customHeight="1" x14ac:dyDescent="0.25">
      <c r="A3" s="2"/>
      <c r="B3" s="2"/>
      <c r="C3" s="2"/>
      <c r="D3" s="2"/>
      <c r="E3" s="2"/>
      <c r="F3" s="3"/>
      <c r="G3" s="1"/>
    </row>
    <row r="4" spans="1:7" x14ac:dyDescent="0.25">
      <c r="A4" s="80" t="s">
        <v>2</v>
      </c>
      <c r="B4" s="80"/>
      <c r="C4" s="80"/>
      <c r="D4" s="80"/>
      <c r="E4" s="80"/>
      <c r="F4" s="4"/>
      <c r="G4" s="1"/>
    </row>
    <row r="5" spans="1:7" ht="20.25" customHeight="1" x14ac:dyDescent="0.25">
      <c r="A5" s="84" t="s">
        <v>3</v>
      </c>
      <c r="B5" s="84"/>
      <c r="C5" s="84"/>
      <c r="D5" s="84"/>
      <c r="E5" s="84"/>
      <c r="F5" s="4"/>
      <c r="G5" s="1"/>
    </row>
    <row r="6" spans="1:7" ht="24.75" customHeight="1" x14ac:dyDescent="0.25">
      <c r="A6" s="85" t="s">
        <v>4</v>
      </c>
      <c r="B6" s="85"/>
      <c r="C6" s="85"/>
      <c r="D6" s="85"/>
      <c r="E6" s="85"/>
      <c r="F6" s="4"/>
      <c r="G6" s="1"/>
    </row>
    <row r="7" spans="1:7" ht="25.5" customHeight="1" x14ac:dyDescent="0.25">
      <c r="A7" s="79" t="s">
        <v>5</v>
      </c>
      <c r="B7" s="80"/>
      <c r="C7" s="80"/>
      <c r="D7" s="80"/>
      <c r="E7" s="80"/>
      <c r="F7" s="4"/>
      <c r="G7" s="1"/>
    </row>
    <row r="8" spans="1:7" x14ac:dyDescent="0.25">
      <c r="A8" s="5"/>
      <c r="B8" s="6"/>
      <c r="C8" s="6"/>
      <c r="D8" s="6"/>
      <c r="E8" s="6"/>
      <c r="F8" s="3"/>
      <c r="G8" s="1"/>
    </row>
    <row r="9" spans="1:7" ht="21" customHeight="1" thickBot="1" x14ac:dyDescent="0.3">
      <c r="A9" s="7" t="s">
        <v>6</v>
      </c>
      <c r="B9" s="3"/>
      <c r="C9" s="3"/>
      <c r="D9" s="3"/>
      <c r="E9" s="8"/>
      <c r="F9" s="3"/>
      <c r="G9" s="1"/>
    </row>
    <row r="10" spans="1:7" ht="21" customHeight="1" thickBot="1" x14ac:dyDescent="0.3">
      <c r="A10" s="9" t="s">
        <v>7</v>
      </c>
      <c r="B10" s="10"/>
      <c r="C10" s="10"/>
      <c r="D10" s="10"/>
      <c r="E10" s="11"/>
      <c r="F10" s="11"/>
      <c r="G10" s="12"/>
    </row>
    <row r="11" spans="1:7" ht="47.25" customHeight="1" x14ac:dyDescent="0.25">
      <c r="A11" s="86" t="s">
        <v>8</v>
      </c>
      <c r="B11" s="86"/>
      <c r="C11" s="13" t="s">
        <v>9</v>
      </c>
      <c r="D11" s="14" t="s">
        <v>10</v>
      </c>
      <c r="E11" s="15" t="s">
        <v>11</v>
      </c>
      <c r="F11" s="15" t="s">
        <v>12</v>
      </c>
      <c r="G11" s="15" t="s">
        <v>13</v>
      </c>
    </row>
    <row r="12" spans="1:7" ht="30" customHeight="1" x14ac:dyDescent="0.25">
      <c r="A12" s="87" t="s">
        <v>14</v>
      </c>
      <c r="B12" s="87"/>
      <c r="C12" s="16">
        <v>223</v>
      </c>
      <c r="D12" s="17"/>
      <c r="E12" s="18">
        <f>D12*C12</f>
        <v>0</v>
      </c>
      <c r="F12" s="18" t="s">
        <v>15</v>
      </c>
      <c r="G12" s="18">
        <f>SUM(E12*22)</f>
        <v>0</v>
      </c>
    </row>
    <row r="13" spans="1:7" ht="18" customHeight="1" x14ac:dyDescent="0.25">
      <c r="A13" s="87" t="s">
        <v>16</v>
      </c>
      <c r="B13" s="87"/>
      <c r="C13" s="16">
        <v>100</v>
      </c>
      <c r="D13" s="17"/>
      <c r="E13" s="18">
        <f t="shared" ref="E13:E26" si="0">D13*C13</f>
        <v>0</v>
      </c>
      <c r="F13" s="18" t="s">
        <v>17</v>
      </c>
      <c r="G13" s="18">
        <f>SUM(E13*4)</f>
        <v>0</v>
      </c>
    </row>
    <row r="14" spans="1:7" ht="27.75" customHeight="1" x14ac:dyDescent="0.25">
      <c r="A14" s="87" t="s">
        <v>18</v>
      </c>
      <c r="B14" s="87"/>
      <c r="C14" s="19">
        <v>323</v>
      </c>
      <c r="D14" s="20"/>
      <c r="E14" s="18">
        <f t="shared" si="0"/>
        <v>0</v>
      </c>
      <c r="F14" s="18" t="s">
        <v>15</v>
      </c>
      <c r="G14" s="21">
        <f>SUM(E14*22)</f>
        <v>0</v>
      </c>
    </row>
    <row r="15" spans="1:7" ht="27.75" customHeight="1" x14ac:dyDescent="0.25">
      <c r="A15" s="87" t="s">
        <v>19</v>
      </c>
      <c r="B15" s="87"/>
      <c r="C15" s="22">
        <v>77</v>
      </c>
      <c r="D15" s="23"/>
      <c r="E15" s="18">
        <f t="shared" si="0"/>
        <v>0</v>
      </c>
      <c r="F15" s="18" t="s">
        <v>15</v>
      </c>
      <c r="G15" s="24">
        <f>SUM(E15*22)</f>
        <v>0</v>
      </c>
    </row>
    <row r="16" spans="1:7" ht="27.75" customHeight="1" x14ac:dyDescent="0.25">
      <c r="A16" s="87" t="s">
        <v>20</v>
      </c>
      <c r="B16" s="87"/>
      <c r="C16" s="22">
        <v>75</v>
      </c>
      <c r="D16" s="23"/>
      <c r="E16" s="18">
        <f t="shared" si="0"/>
        <v>0</v>
      </c>
      <c r="F16" s="18" t="s">
        <v>17</v>
      </c>
      <c r="G16" s="24">
        <f>SUM(E16*4)</f>
        <v>0</v>
      </c>
    </row>
    <row r="17" spans="1:7" ht="21.6" customHeight="1" x14ac:dyDescent="0.25">
      <c r="A17" s="86" t="s">
        <v>21</v>
      </c>
      <c r="B17" s="86"/>
      <c r="C17" s="25"/>
      <c r="D17" s="26"/>
      <c r="E17" s="27"/>
      <c r="F17" s="28"/>
      <c r="G17" s="28"/>
    </row>
    <row r="18" spans="1:7" ht="30.75" customHeight="1" x14ac:dyDescent="0.25">
      <c r="A18" s="87" t="s">
        <v>22</v>
      </c>
      <c r="B18" s="87"/>
      <c r="C18" s="22">
        <v>74</v>
      </c>
      <c r="D18" s="23"/>
      <c r="E18" s="18">
        <f t="shared" si="0"/>
        <v>0</v>
      </c>
      <c r="F18" s="24" t="s">
        <v>23</v>
      </c>
      <c r="G18" s="24">
        <f>SUM(E18*8)</f>
        <v>0</v>
      </c>
    </row>
    <row r="19" spans="1:7" ht="21.6" customHeight="1" x14ac:dyDescent="0.25">
      <c r="A19" s="88" t="s">
        <v>24</v>
      </c>
      <c r="B19" s="89"/>
      <c r="C19" s="22">
        <v>15</v>
      </c>
      <c r="D19" s="23"/>
      <c r="E19" s="18">
        <f t="shared" si="0"/>
        <v>0</v>
      </c>
      <c r="F19" s="18" t="s">
        <v>17</v>
      </c>
      <c r="G19" s="24">
        <f>SUM(E19*4)</f>
        <v>0</v>
      </c>
    </row>
    <row r="20" spans="1:7" ht="21.6" customHeight="1" x14ac:dyDescent="0.25">
      <c r="A20" s="88" t="s">
        <v>25</v>
      </c>
      <c r="B20" s="89"/>
      <c r="C20" s="22">
        <v>30</v>
      </c>
      <c r="D20" s="23"/>
      <c r="E20" s="18">
        <f t="shared" si="0"/>
        <v>0</v>
      </c>
      <c r="F20" s="24" t="s">
        <v>23</v>
      </c>
      <c r="G20" s="24">
        <f>SUM(E20*8)</f>
        <v>0</v>
      </c>
    </row>
    <row r="21" spans="1:7" ht="21.6" customHeight="1" x14ac:dyDescent="0.25">
      <c r="A21" s="88" t="s">
        <v>26</v>
      </c>
      <c r="B21" s="89"/>
      <c r="C21" s="22">
        <v>16</v>
      </c>
      <c r="D21" s="23"/>
      <c r="E21" s="18">
        <f t="shared" si="0"/>
        <v>0</v>
      </c>
      <c r="F21" s="18" t="s">
        <v>17</v>
      </c>
      <c r="G21" s="24">
        <f>SUM(E21*4)</f>
        <v>0</v>
      </c>
    </row>
    <row r="22" spans="1:7" ht="19.5" customHeight="1" x14ac:dyDescent="0.25">
      <c r="A22" s="86" t="s">
        <v>27</v>
      </c>
      <c r="B22" s="86"/>
      <c r="C22" s="29"/>
      <c r="D22" s="30"/>
      <c r="E22" s="31"/>
      <c r="F22" s="32"/>
      <c r="G22" s="32"/>
    </row>
    <row r="23" spans="1:7" ht="27" customHeight="1" x14ac:dyDescent="0.25">
      <c r="A23" s="87" t="s">
        <v>28</v>
      </c>
      <c r="B23" s="87"/>
      <c r="C23" s="19">
        <v>2127</v>
      </c>
      <c r="D23" s="20"/>
      <c r="E23" s="18">
        <f t="shared" si="0"/>
        <v>0</v>
      </c>
      <c r="F23" s="18" t="s">
        <v>15</v>
      </c>
      <c r="G23" s="21">
        <f>SUM(E23*22)</f>
        <v>0</v>
      </c>
    </row>
    <row r="24" spans="1:7" ht="23.45" customHeight="1" x14ac:dyDescent="0.25">
      <c r="A24" s="87" t="s">
        <v>29</v>
      </c>
      <c r="B24" s="87"/>
      <c r="C24" s="19">
        <v>740</v>
      </c>
      <c r="D24" s="20"/>
      <c r="E24" s="18">
        <f t="shared" si="0"/>
        <v>0</v>
      </c>
      <c r="F24" s="18" t="s">
        <v>17</v>
      </c>
      <c r="G24" s="21">
        <f>SUM(E24*4)</f>
        <v>0</v>
      </c>
    </row>
    <row r="25" spans="1:7" ht="23.45" customHeight="1" x14ac:dyDescent="0.25">
      <c r="A25" s="87" t="s">
        <v>30</v>
      </c>
      <c r="B25" s="87"/>
      <c r="C25" s="19">
        <v>88</v>
      </c>
      <c r="D25" s="20"/>
      <c r="E25" s="18">
        <f t="shared" si="0"/>
        <v>0</v>
      </c>
      <c r="F25" s="18" t="s">
        <v>15</v>
      </c>
      <c r="G25" s="21">
        <f>SUM(E25*22)</f>
        <v>0</v>
      </c>
    </row>
    <row r="26" spans="1:7" ht="23.45" customHeight="1" thickBot="1" x14ac:dyDescent="0.3">
      <c r="A26" s="87" t="s">
        <v>31</v>
      </c>
      <c r="B26" s="87"/>
      <c r="C26" s="19">
        <v>500</v>
      </c>
      <c r="D26" s="20"/>
      <c r="E26" s="18">
        <f t="shared" si="0"/>
        <v>0</v>
      </c>
      <c r="F26" s="18" t="s">
        <v>17</v>
      </c>
      <c r="G26" s="21">
        <f>SUM(E26*4)</f>
        <v>0</v>
      </c>
    </row>
    <row r="27" spans="1:7" ht="24" customHeight="1" thickBot="1" x14ac:dyDescent="0.3">
      <c r="A27" s="9" t="s">
        <v>32</v>
      </c>
      <c r="B27" s="33"/>
      <c r="C27" s="34"/>
      <c r="D27" s="35"/>
      <c r="E27" s="36"/>
      <c r="F27" s="36"/>
      <c r="G27" s="36"/>
    </row>
    <row r="28" spans="1:7" ht="43.5" x14ac:dyDescent="0.25">
      <c r="A28" s="91" t="s">
        <v>33</v>
      </c>
      <c r="B28" s="92"/>
      <c r="C28" s="13" t="s">
        <v>9</v>
      </c>
      <c r="D28" s="37" t="s">
        <v>10</v>
      </c>
      <c r="E28" s="15" t="s">
        <v>11</v>
      </c>
      <c r="F28" s="15" t="s">
        <v>12</v>
      </c>
      <c r="G28" s="15" t="s">
        <v>13</v>
      </c>
    </row>
    <row r="29" spans="1:7" ht="73.5" customHeight="1" x14ac:dyDescent="0.25">
      <c r="A29" s="87" t="s">
        <v>34</v>
      </c>
      <c r="B29" s="87"/>
      <c r="C29" s="38">
        <v>10</v>
      </c>
      <c r="D29" s="39"/>
      <c r="E29" s="40">
        <f>D29*C29</f>
        <v>0</v>
      </c>
      <c r="F29" s="40" t="s">
        <v>35</v>
      </c>
      <c r="G29" s="40">
        <f>SUM(E29*24*3)</f>
        <v>0</v>
      </c>
    </row>
    <row r="30" spans="1:7" ht="23.25" customHeight="1" x14ac:dyDescent="0.25">
      <c r="A30" s="91" t="s">
        <v>36</v>
      </c>
      <c r="B30" s="92"/>
      <c r="C30" s="41"/>
      <c r="D30" s="37"/>
      <c r="E30" s="14"/>
      <c r="F30" s="15"/>
      <c r="G30" s="15"/>
    </row>
    <row r="31" spans="1:7" ht="32.25" customHeight="1" x14ac:dyDescent="0.25">
      <c r="A31" s="87" t="s">
        <v>37</v>
      </c>
      <c r="B31" s="87"/>
      <c r="C31" s="38">
        <v>67</v>
      </c>
      <c r="D31" s="39"/>
      <c r="E31" s="40">
        <f t="shared" ref="E31:E34" si="1">D31*C31</f>
        <v>0</v>
      </c>
      <c r="F31" s="40" t="s">
        <v>38</v>
      </c>
      <c r="G31" s="40">
        <f>SUM(E31*31*3)</f>
        <v>0</v>
      </c>
    </row>
    <row r="32" spans="1:7" x14ac:dyDescent="0.25">
      <c r="A32" s="91" t="s">
        <v>27</v>
      </c>
      <c r="B32" s="92"/>
      <c r="C32" s="41"/>
      <c r="D32" s="37"/>
      <c r="E32" s="14"/>
      <c r="F32" s="15"/>
      <c r="G32" s="15"/>
    </row>
    <row r="33" spans="1:7" ht="40.5" customHeight="1" x14ac:dyDescent="0.25">
      <c r="A33" s="87" t="s">
        <v>39</v>
      </c>
      <c r="B33" s="87"/>
      <c r="C33" s="42">
        <v>10</v>
      </c>
      <c r="D33" s="43"/>
      <c r="E33" s="40">
        <f t="shared" si="1"/>
        <v>0</v>
      </c>
      <c r="F33" s="44" t="s">
        <v>40</v>
      </c>
      <c r="G33" s="44">
        <f>SUM(E33*30*2)</f>
        <v>0</v>
      </c>
    </row>
    <row r="34" spans="1:7" ht="33" customHeight="1" x14ac:dyDescent="0.25">
      <c r="A34" s="87" t="s">
        <v>41</v>
      </c>
      <c r="B34" s="87"/>
      <c r="C34" s="42">
        <v>55</v>
      </c>
      <c r="D34" s="43"/>
      <c r="E34" s="40">
        <f t="shared" si="1"/>
        <v>0</v>
      </c>
      <c r="F34" s="44" t="s">
        <v>38</v>
      </c>
      <c r="G34" s="44">
        <f>SUM(E34*31*3)</f>
        <v>0</v>
      </c>
    </row>
    <row r="35" spans="1:7" ht="45.75" customHeight="1" thickBot="1" x14ac:dyDescent="0.3">
      <c r="A35" s="90" t="s">
        <v>42</v>
      </c>
      <c r="B35" s="90"/>
      <c r="C35" s="45">
        <v>10</v>
      </c>
      <c r="D35" s="46"/>
      <c r="E35" s="44">
        <f>D35*C35</f>
        <v>0</v>
      </c>
      <c r="F35" s="47" t="s">
        <v>43</v>
      </c>
      <c r="G35" s="47">
        <f>SUM(E35*22*3)</f>
        <v>0</v>
      </c>
    </row>
    <row r="36" spans="1:7" ht="21.75" customHeight="1" x14ac:dyDescent="0.25">
      <c r="A36" s="96" t="s">
        <v>44</v>
      </c>
      <c r="B36" s="97"/>
      <c r="C36" s="97"/>
      <c r="D36" s="97"/>
      <c r="E36" s="98"/>
      <c r="F36" s="48"/>
      <c r="G36" s="49">
        <f>SUM(G12:G35)</f>
        <v>0</v>
      </c>
    </row>
    <row r="37" spans="1:7" ht="27" customHeight="1" thickBot="1" x14ac:dyDescent="0.3">
      <c r="A37" s="99" t="s">
        <v>45</v>
      </c>
      <c r="B37" s="100"/>
      <c r="C37" s="100"/>
      <c r="D37" s="100"/>
      <c r="E37" s="101"/>
      <c r="F37" s="50"/>
      <c r="G37" s="51">
        <f>G36*48</f>
        <v>0</v>
      </c>
    </row>
    <row r="38" spans="1:7" ht="9.75" customHeight="1" x14ac:dyDescent="0.25">
      <c r="A38" s="52"/>
      <c r="B38" s="52"/>
      <c r="C38" s="52"/>
      <c r="D38" s="52"/>
      <c r="E38" s="52"/>
      <c r="F38" s="53"/>
      <c r="G38" s="1"/>
    </row>
    <row r="39" spans="1:7" ht="9" customHeight="1" x14ac:dyDescent="0.25">
      <c r="A39" s="54"/>
      <c r="B39" s="55"/>
      <c r="C39" s="56"/>
      <c r="D39" s="55"/>
      <c r="E39" s="55"/>
      <c r="F39" s="3"/>
      <c r="G39" s="1"/>
    </row>
    <row r="40" spans="1:7" ht="19.5" customHeight="1" x14ac:dyDescent="0.25">
      <c r="A40" s="57" t="s">
        <v>46</v>
      </c>
      <c r="B40" s="58"/>
      <c r="C40" s="58"/>
      <c r="D40" s="58"/>
      <c r="E40" s="58"/>
      <c r="F40" s="58"/>
      <c r="G40" s="1"/>
    </row>
    <row r="41" spans="1:7" ht="58.5" customHeight="1" x14ac:dyDescent="0.25">
      <c r="A41" s="102" t="s">
        <v>33</v>
      </c>
      <c r="B41" s="102"/>
      <c r="C41" s="59" t="s">
        <v>47</v>
      </c>
      <c r="D41" s="60" t="s">
        <v>48</v>
      </c>
      <c r="E41" s="59" t="s">
        <v>49</v>
      </c>
      <c r="F41" s="59" t="s">
        <v>50</v>
      </c>
      <c r="G41" s="1"/>
    </row>
    <row r="42" spans="1:7" ht="45" customHeight="1" x14ac:dyDescent="0.25">
      <c r="A42" s="87" t="s">
        <v>51</v>
      </c>
      <c r="B42" s="87"/>
      <c r="C42" s="61">
        <v>878</v>
      </c>
      <c r="D42" s="71"/>
      <c r="E42" s="62">
        <v>2</v>
      </c>
      <c r="F42" s="61">
        <f>E42*D42</f>
        <v>0</v>
      </c>
      <c r="G42" s="1"/>
    </row>
    <row r="43" spans="1:7" ht="18" customHeight="1" x14ac:dyDescent="0.25">
      <c r="A43" s="87" t="s">
        <v>52</v>
      </c>
      <c r="B43" s="87"/>
      <c r="C43" s="61">
        <v>220</v>
      </c>
      <c r="D43" s="71"/>
      <c r="E43" s="62">
        <v>2</v>
      </c>
      <c r="F43" s="61">
        <f t="shared" ref="F43:F44" si="2">E43*D43</f>
        <v>0</v>
      </c>
      <c r="G43" s="1"/>
    </row>
    <row r="44" spans="1:7" ht="18" customHeight="1" x14ac:dyDescent="0.25">
      <c r="A44" s="63" t="s">
        <v>53</v>
      </c>
      <c r="B44" s="63"/>
      <c r="C44" s="64">
        <v>80</v>
      </c>
      <c r="D44" s="78"/>
      <c r="E44" s="65">
        <v>2</v>
      </c>
      <c r="F44" s="61">
        <f t="shared" si="2"/>
        <v>0</v>
      </c>
      <c r="G44" s="1"/>
    </row>
    <row r="45" spans="1:7" ht="61.5" customHeight="1" x14ac:dyDescent="0.25">
      <c r="A45" s="102" t="s">
        <v>27</v>
      </c>
      <c r="B45" s="102"/>
      <c r="C45" s="59" t="s">
        <v>47</v>
      </c>
      <c r="D45" s="59" t="s">
        <v>48</v>
      </c>
      <c r="E45" s="59" t="s">
        <v>49</v>
      </c>
      <c r="F45" s="59" t="s">
        <v>50</v>
      </c>
      <c r="G45" s="1"/>
    </row>
    <row r="46" spans="1:7" ht="46.5" customHeight="1" x14ac:dyDescent="0.25">
      <c r="A46" s="87" t="s">
        <v>51</v>
      </c>
      <c r="B46" s="87"/>
      <c r="C46" s="61">
        <v>3455</v>
      </c>
      <c r="D46" s="71"/>
      <c r="E46" s="62">
        <v>2</v>
      </c>
      <c r="F46" s="61">
        <f>E46*D46</f>
        <v>0</v>
      </c>
      <c r="G46" s="1"/>
    </row>
    <row r="47" spans="1:7" ht="18" customHeight="1" x14ac:dyDescent="0.25">
      <c r="A47" s="87" t="s">
        <v>52</v>
      </c>
      <c r="B47" s="87"/>
      <c r="C47" s="61">
        <v>1673</v>
      </c>
      <c r="D47" s="71"/>
      <c r="E47" s="62">
        <v>2</v>
      </c>
      <c r="F47" s="61">
        <f>E47*D47</f>
        <v>0</v>
      </c>
      <c r="G47" s="1"/>
    </row>
    <row r="48" spans="1:7" ht="60.75" customHeight="1" x14ac:dyDescent="0.25">
      <c r="A48" s="102" t="s">
        <v>54</v>
      </c>
      <c r="B48" s="102"/>
      <c r="C48" s="59" t="s">
        <v>47</v>
      </c>
      <c r="D48" s="59" t="s">
        <v>48</v>
      </c>
      <c r="E48" s="59" t="s">
        <v>49</v>
      </c>
      <c r="F48" s="59" t="s">
        <v>50</v>
      </c>
      <c r="G48" s="1"/>
    </row>
    <row r="49" spans="1:7" ht="45.75" customHeight="1" x14ac:dyDescent="0.25">
      <c r="A49" s="87" t="s">
        <v>51</v>
      </c>
      <c r="B49" s="87"/>
      <c r="C49" s="61">
        <v>208</v>
      </c>
      <c r="D49" s="71"/>
      <c r="E49" s="62">
        <v>2</v>
      </c>
      <c r="F49" s="61">
        <f>E49*D49</f>
        <v>0</v>
      </c>
      <c r="G49" s="1"/>
    </row>
    <row r="50" spans="1:7" ht="20.25" customHeight="1" thickBot="1" x14ac:dyDescent="0.3">
      <c r="A50" s="87" t="s">
        <v>52</v>
      </c>
      <c r="B50" s="87"/>
      <c r="C50" s="61">
        <v>73</v>
      </c>
      <c r="D50" s="71"/>
      <c r="E50" s="62">
        <v>2</v>
      </c>
      <c r="F50" s="66">
        <f>E50*D50</f>
        <v>0</v>
      </c>
      <c r="G50" s="1"/>
    </row>
    <row r="51" spans="1:7" ht="24" customHeight="1" thickTop="1" x14ac:dyDescent="0.25">
      <c r="A51" s="93" t="s">
        <v>55</v>
      </c>
      <c r="B51" s="94"/>
      <c r="C51" s="94"/>
      <c r="D51" s="94"/>
      <c r="E51" s="95"/>
      <c r="F51" s="67">
        <f>+F50+F49+F47+F46+F43+F42+F44</f>
        <v>0</v>
      </c>
      <c r="G51" s="1"/>
    </row>
    <row r="52" spans="1:7" ht="19.5" customHeight="1" x14ac:dyDescent="0.25">
      <c r="A52" s="109" t="s">
        <v>56</v>
      </c>
      <c r="B52" s="110"/>
      <c r="C52" s="110"/>
      <c r="D52" s="110"/>
      <c r="E52" s="111"/>
      <c r="F52" s="68">
        <f>F51*4</f>
        <v>0</v>
      </c>
      <c r="G52" s="1"/>
    </row>
    <row r="53" spans="1:7" ht="12" customHeight="1" x14ac:dyDescent="0.25">
      <c r="A53" s="69"/>
      <c r="B53" s="69"/>
      <c r="C53" s="69"/>
      <c r="D53" s="69"/>
      <c r="E53" s="70"/>
      <c r="F53" s="3"/>
      <c r="G53" s="1"/>
    </row>
    <row r="54" spans="1:7" ht="45" customHeight="1" x14ac:dyDescent="0.25">
      <c r="A54" s="112" t="s">
        <v>57</v>
      </c>
      <c r="B54" s="112"/>
      <c r="C54" s="112"/>
      <c r="D54" s="59" t="s">
        <v>58</v>
      </c>
      <c r="E54" s="59" t="s">
        <v>59</v>
      </c>
      <c r="F54" s="59" t="s">
        <v>60</v>
      </c>
      <c r="G54" s="1"/>
    </row>
    <row r="55" spans="1:7" ht="33.75" customHeight="1" x14ac:dyDescent="0.25">
      <c r="A55" s="113" t="s">
        <v>61</v>
      </c>
      <c r="B55" s="114"/>
      <c r="C55" s="115"/>
      <c r="D55" s="59">
        <v>100</v>
      </c>
      <c r="E55" s="71"/>
      <c r="F55" s="61">
        <f>E55*D55</f>
        <v>0</v>
      </c>
      <c r="G55" s="1"/>
    </row>
    <row r="56" spans="1:7" ht="33.75" customHeight="1" x14ac:dyDescent="0.25">
      <c r="A56" s="116" t="s">
        <v>62</v>
      </c>
      <c r="B56" s="117"/>
      <c r="C56" s="118"/>
      <c r="D56" s="59">
        <v>100</v>
      </c>
      <c r="E56" s="71"/>
      <c r="F56" s="61">
        <f>E56*D56</f>
        <v>0</v>
      </c>
      <c r="G56" s="1"/>
    </row>
    <row r="57" spans="1:7" ht="33.75" customHeight="1" x14ac:dyDescent="0.25">
      <c r="A57" s="72" t="s">
        <v>63</v>
      </c>
      <c r="B57" s="73"/>
      <c r="C57" s="74"/>
      <c r="D57" s="59">
        <v>10</v>
      </c>
      <c r="E57" s="71"/>
      <c r="F57" s="61">
        <f t="shared" ref="F57:F58" si="3">E57*D57</f>
        <v>0</v>
      </c>
      <c r="G57" s="1"/>
    </row>
    <row r="58" spans="1:7" ht="22.5" customHeight="1" thickBot="1" x14ac:dyDescent="0.3">
      <c r="A58" s="116" t="s">
        <v>64</v>
      </c>
      <c r="B58" s="117"/>
      <c r="C58" s="118"/>
      <c r="D58" s="59">
        <v>182</v>
      </c>
      <c r="E58" s="71"/>
      <c r="F58" s="66">
        <f t="shared" si="3"/>
        <v>0</v>
      </c>
      <c r="G58" s="1"/>
    </row>
    <row r="59" spans="1:7" ht="22.5" customHeight="1" thickTop="1" x14ac:dyDescent="0.25">
      <c r="A59" s="93" t="s">
        <v>65</v>
      </c>
      <c r="B59" s="94"/>
      <c r="C59" s="94"/>
      <c r="D59" s="94"/>
      <c r="E59" s="95"/>
      <c r="F59" s="67">
        <f>F55+F56+F57+F58</f>
        <v>0</v>
      </c>
      <c r="G59" s="1"/>
    </row>
    <row r="60" spans="1:7" ht="24" customHeight="1" thickBot="1" x14ac:dyDescent="0.3">
      <c r="A60" s="103" t="s">
        <v>66</v>
      </c>
      <c r="B60" s="104"/>
      <c r="C60" s="104"/>
      <c r="D60" s="104"/>
      <c r="E60" s="105"/>
      <c r="F60" s="75">
        <f>F59*4</f>
        <v>0</v>
      </c>
      <c r="G60" s="1"/>
    </row>
    <row r="61" spans="1:7" ht="33.75" customHeight="1" thickTop="1" x14ac:dyDescent="0.25">
      <c r="A61" s="106" t="s">
        <v>67</v>
      </c>
      <c r="B61" s="107"/>
      <c r="C61" s="107"/>
      <c r="D61" s="107"/>
      <c r="E61" s="108"/>
      <c r="F61" s="76">
        <f>F60+F52+G37</f>
        <v>0</v>
      </c>
      <c r="G61" s="1"/>
    </row>
    <row r="62" spans="1:7" x14ac:dyDescent="0.25">
      <c r="A62" s="3"/>
      <c r="B62" s="3"/>
      <c r="C62" s="3"/>
      <c r="D62" s="3"/>
      <c r="E62" s="3"/>
      <c r="F62" s="3"/>
      <c r="G62" s="1"/>
    </row>
    <row r="63" spans="1:7" x14ac:dyDescent="0.25">
      <c r="A63" s="3" t="s">
        <v>68</v>
      </c>
      <c r="B63" s="3"/>
      <c r="C63" s="3"/>
      <c r="D63" s="3"/>
      <c r="E63" s="3"/>
      <c r="F63" s="3"/>
      <c r="G63" s="1"/>
    </row>
    <row r="64" spans="1:7" x14ac:dyDescent="0.25">
      <c r="A64" s="4"/>
      <c r="B64" s="4"/>
      <c r="C64" s="4"/>
      <c r="D64" s="4"/>
      <c r="E64" s="4"/>
      <c r="F64" s="4"/>
      <c r="G64" s="1"/>
    </row>
    <row r="65" spans="1:7" x14ac:dyDescent="0.25">
      <c r="A65" s="4" t="s">
        <v>69</v>
      </c>
      <c r="B65" s="4"/>
      <c r="C65" s="77" t="s">
        <v>70</v>
      </c>
      <c r="D65" s="4"/>
      <c r="E65" s="77" t="s">
        <v>71</v>
      </c>
      <c r="F65" s="4"/>
      <c r="G65" s="1"/>
    </row>
    <row r="66" spans="1:7" x14ac:dyDescent="0.25">
      <c r="A66" s="4"/>
      <c r="B66" s="4"/>
      <c r="C66" s="4"/>
      <c r="D66" s="4"/>
      <c r="E66" s="4"/>
      <c r="F66" s="4"/>
      <c r="G66" s="1"/>
    </row>
    <row r="67" spans="1:7" x14ac:dyDescent="0.25">
      <c r="A67" s="4"/>
      <c r="B67" s="4"/>
      <c r="C67" s="4"/>
      <c r="D67" s="4"/>
      <c r="E67" s="4"/>
      <c r="F67" s="4"/>
      <c r="G67" s="1"/>
    </row>
    <row r="68" spans="1:7" x14ac:dyDescent="0.25">
      <c r="A68" s="3"/>
      <c r="B68" s="3"/>
      <c r="C68" s="3"/>
      <c r="D68" s="3"/>
      <c r="E68" s="3"/>
      <c r="F68" s="3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sheetProtection algorithmName="SHA-512" hashValue="OR8iPalI9vSe+TnpIJ6mX2xZ8j4/aT9eGELh1rvWp+2kkqOMh8rICVK7BllzbBpFsZPsFNSGdykVMsO81EhlZw==" saltValue="cj+mP1OAhk4F78W3wvs4LQ==" spinCount="100000" sheet="1" objects="1" scenarios="1" formatCells="0" formatColumns="0" formatRows="0" selectLockedCells="1"/>
  <mergeCells count="50">
    <mergeCell ref="A60:E60"/>
    <mergeCell ref="A61:E61"/>
    <mergeCell ref="A52:E52"/>
    <mergeCell ref="A54:C54"/>
    <mergeCell ref="A55:C55"/>
    <mergeCell ref="A56:C56"/>
    <mergeCell ref="A58:C58"/>
    <mergeCell ref="A59:E59"/>
    <mergeCell ref="A51:E51"/>
    <mergeCell ref="A36:E36"/>
    <mergeCell ref="A37:E37"/>
    <mergeCell ref="A41:B41"/>
    <mergeCell ref="A42:B42"/>
    <mergeCell ref="A43:B43"/>
    <mergeCell ref="A45:B45"/>
    <mergeCell ref="A46:B46"/>
    <mergeCell ref="A47:B47"/>
    <mergeCell ref="A48:B48"/>
    <mergeCell ref="A49:B49"/>
    <mergeCell ref="A50:B50"/>
    <mergeCell ref="A35:B35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7:E7"/>
    <mergeCell ref="A2:D2"/>
    <mergeCell ref="E2:F2"/>
    <mergeCell ref="A4:E4"/>
    <mergeCell ref="A5:E5"/>
    <mergeCell ref="A6:E6"/>
  </mergeCells>
  <pageMargins left="0.70866141732283472" right="0.70866141732283472" top="0.59055118110236227" bottom="0.59055118110236227" header="0.31496062992125984" footer="0.31496062992125984"/>
  <pageSetup paperSize="9" scale="85" orientation="landscape" r:id="rId1"/>
  <headerFooter>
    <oddFooter>&amp;C&amp;P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št. 5 ŽALE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 sistema Windows</cp:lastModifiedBy>
  <dcterms:created xsi:type="dcterms:W3CDTF">2021-03-17T11:12:56Z</dcterms:created>
  <dcterms:modified xsi:type="dcterms:W3CDTF">2021-03-17T12:22:29Z</dcterms:modified>
</cp:coreProperties>
</file>